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E:\Diverses\"/>
    </mc:Choice>
  </mc:AlternateContent>
  <xr:revisionPtr revIDLastSave="0" documentId="13_ncr:1_{1B396C58-1423-40B9-BF29-CA370C592B86}" xr6:coauthVersionLast="47" xr6:coauthVersionMax="47" xr10:uidLastSave="{00000000-0000-0000-0000-000000000000}"/>
  <workbookProtection workbookAlgorithmName="SHA-512" workbookHashValue="q+3bDJEwvto4WzWFd6NvWjY1TarU94z6duEr/UrW9EXvIRqgrMuw2tB5yzxka9z7nA+dYMustWpLjo9gKz/eRQ==" workbookSaltValue="a7Av3Q01A5zBY8YwYh2bcQ==" workbookSpinCount="100000" lockStructure="1"/>
  <bookViews>
    <workbookView xWindow="-120" yWindow="-120" windowWidth="24240" windowHeight="13140" xr2:uid="{00000000-000D-0000-FFFF-FFFF00000000}"/>
  </bookViews>
  <sheets>
    <sheet name="BVBW Meldeliste" sheetId="1" r:id="rId1"/>
    <sheet name="Hilfstabelle" sheetId="3" state="hidden" r:id="rId2"/>
    <sheet name="Kurzanleitung" sheetId="5" r:id="rId3"/>
  </sheets>
  <definedNames>
    <definedName name="_xlnm.Print_Area" localSheetId="0">'BVBW Meldeliste'!$A$1:$T$42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R18" i="1"/>
  <c r="Q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8" i="1" l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18" i="1"/>
  <c r="A19" i="1" s="1"/>
  <c r="A20" i="1" s="1"/>
  <c r="A21" i="1" s="1"/>
  <c r="W102" i="3"/>
  <c r="V102" i="3"/>
  <c r="Q102" i="3"/>
  <c r="P102" i="3"/>
  <c r="W101" i="3"/>
  <c r="V101" i="3"/>
  <c r="Q101" i="3"/>
  <c r="P101" i="3"/>
  <c r="W100" i="3"/>
  <c r="V100" i="3"/>
  <c r="Q100" i="3"/>
  <c r="P100" i="3"/>
  <c r="W99" i="3"/>
  <c r="V99" i="3"/>
  <c r="Q99" i="3"/>
  <c r="P99" i="3"/>
  <c r="W98" i="3"/>
  <c r="V98" i="3"/>
  <c r="Q98" i="3"/>
  <c r="P98" i="3"/>
  <c r="W97" i="3"/>
  <c r="V97" i="3"/>
  <c r="Q97" i="3"/>
  <c r="P97" i="3"/>
  <c r="W96" i="3"/>
  <c r="V96" i="3"/>
  <c r="Q96" i="3"/>
  <c r="P96" i="3"/>
  <c r="W95" i="3"/>
  <c r="V95" i="3"/>
  <c r="Q95" i="3"/>
  <c r="P95" i="3"/>
  <c r="W94" i="3"/>
  <c r="V94" i="3"/>
  <c r="Q94" i="3"/>
  <c r="P94" i="3"/>
  <c r="W93" i="3"/>
  <c r="V93" i="3"/>
  <c r="Q93" i="3"/>
  <c r="P93" i="3"/>
  <c r="W92" i="3"/>
  <c r="V92" i="3"/>
  <c r="Q92" i="3"/>
  <c r="P92" i="3"/>
  <c r="W91" i="3"/>
  <c r="V91" i="3"/>
  <c r="Q91" i="3"/>
  <c r="P91" i="3"/>
  <c r="W90" i="3"/>
  <c r="V90" i="3"/>
  <c r="Q90" i="3"/>
  <c r="P90" i="3"/>
  <c r="W89" i="3"/>
  <c r="V89" i="3"/>
  <c r="Q89" i="3"/>
  <c r="P89" i="3"/>
  <c r="W88" i="3"/>
  <c r="V88" i="3"/>
  <c r="Q88" i="3"/>
  <c r="P88" i="3"/>
  <c r="W87" i="3"/>
  <c r="V87" i="3"/>
  <c r="Q87" i="3"/>
  <c r="P87" i="3"/>
  <c r="W86" i="3"/>
  <c r="V86" i="3"/>
  <c r="Q86" i="3"/>
  <c r="P86" i="3"/>
  <c r="W85" i="3"/>
  <c r="V85" i="3"/>
  <c r="Q85" i="3"/>
  <c r="P85" i="3"/>
  <c r="W84" i="3"/>
  <c r="V84" i="3"/>
  <c r="Q84" i="3"/>
  <c r="P84" i="3"/>
  <c r="W83" i="3"/>
  <c r="V83" i="3"/>
  <c r="Q83" i="3"/>
  <c r="P83" i="3"/>
  <c r="W82" i="3"/>
  <c r="V82" i="3"/>
  <c r="Q82" i="3"/>
  <c r="P82" i="3"/>
  <c r="W81" i="3"/>
  <c r="V81" i="3"/>
  <c r="Q81" i="3"/>
  <c r="P81" i="3"/>
  <c r="W80" i="3"/>
  <c r="V80" i="3"/>
  <c r="Q80" i="3"/>
  <c r="P80" i="3"/>
  <c r="W79" i="3"/>
  <c r="V79" i="3"/>
  <c r="Q79" i="3"/>
  <c r="P79" i="3"/>
  <c r="W78" i="3"/>
  <c r="V78" i="3"/>
  <c r="Q78" i="3"/>
  <c r="P78" i="3"/>
  <c r="W77" i="3"/>
  <c r="V77" i="3"/>
  <c r="Q77" i="3"/>
  <c r="P77" i="3"/>
  <c r="W76" i="3"/>
  <c r="V76" i="3"/>
  <c r="Q76" i="3"/>
  <c r="P76" i="3"/>
  <c r="W75" i="3"/>
  <c r="V75" i="3"/>
  <c r="Q75" i="3"/>
  <c r="P75" i="3"/>
  <c r="W74" i="3"/>
  <c r="V74" i="3"/>
  <c r="Q74" i="3"/>
  <c r="P74" i="3"/>
  <c r="W73" i="3"/>
  <c r="V73" i="3"/>
  <c r="Q73" i="3"/>
  <c r="P73" i="3"/>
  <c r="W72" i="3"/>
  <c r="V72" i="3"/>
  <c r="Q72" i="3"/>
  <c r="P72" i="3"/>
  <c r="W71" i="3"/>
  <c r="V71" i="3"/>
  <c r="Q71" i="3"/>
  <c r="P71" i="3"/>
  <c r="W70" i="3"/>
  <c r="V70" i="3"/>
  <c r="Q70" i="3"/>
  <c r="P70" i="3"/>
  <c r="W69" i="3"/>
  <c r="V69" i="3"/>
  <c r="Q69" i="3"/>
  <c r="P69" i="3"/>
  <c r="W68" i="3"/>
  <c r="V68" i="3"/>
  <c r="Q68" i="3"/>
  <c r="P68" i="3"/>
  <c r="W67" i="3"/>
  <c r="V67" i="3"/>
  <c r="Q67" i="3"/>
  <c r="P67" i="3"/>
  <c r="W66" i="3"/>
  <c r="V66" i="3"/>
  <c r="Q66" i="3"/>
  <c r="P66" i="3"/>
  <c r="W65" i="3"/>
  <c r="V65" i="3"/>
  <c r="Q65" i="3"/>
  <c r="P65" i="3"/>
  <c r="W64" i="3"/>
  <c r="V64" i="3"/>
  <c r="Q64" i="3"/>
  <c r="P64" i="3"/>
  <c r="W63" i="3"/>
  <c r="V63" i="3"/>
  <c r="Q63" i="3"/>
  <c r="P63" i="3"/>
  <c r="W62" i="3"/>
  <c r="V62" i="3"/>
  <c r="Q62" i="3"/>
  <c r="P62" i="3"/>
  <c r="W61" i="3"/>
  <c r="V61" i="3"/>
  <c r="Q61" i="3"/>
  <c r="P61" i="3"/>
  <c r="W60" i="3"/>
  <c r="V60" i="3"/>
  <c r="Q60" i="3"/>
  <c r="P60" i="3"/>
  <c r="W59" i="3"/>
  <c r="V59" i="3"/>
  <c r="Q59" i="3"/>
  <c r="P59" i="3"/>
  <c r="W58" i="3"/>
  <c r="V58" i="3"/>
  <c r="Q58" i="3"/>
  <c r="P58" i="3"/>
  <c r="W57" i="3"/>
  <c r="V57" i="3"/>
  <c r="Q57" i="3"/>
  <c r="P57" i="3"/>
  <c r="W56" i="3"/>
  <c r="V56" i="3"/>
  <c r="Q56" i="3"/>
  <c r="P56" i="3"/>
  <c r="W55" i="3"/>
  <c r="V55" i="3"/>
  <c r="Q55" i="3"/>
  <c r="P55" i="3"/>
  <c r="W54" i="3"/>
  <c r="V54" i="3"/>
  <c r="Q54" i="3"/>
  <c r="P54" i="3"/>
  <c r="W53" i="3"/>
  <c r="V53" i="3"/>
  <c r="Q53" i="3"/>
  <c r="P53" i="3"/>
  <c r="W20" i="3"/>
  <c r="V20" i="3"/>
  <c r="Q20" i="3"/>
  <c r="P20" i="3"/>
  <c r="W19" i="3"/>
  <c r="V19" i="3"/>
  <c r="Q19" i="3"/>
  <c r="P19" i="3"/>
  <c r="W18" i="3"/>
  <c r="V18" i="3"/>
  <c r="Q18" i="3"/>
  <c r="P18" i="3"/>
  <c r="W17" i="3"/>
  <c r="V17" i="3"/>
  <c r="Q17" i="3"/>
  <c r="P17" i="3"/>
  <c r="W16" i="3"/>
  <c r="V16" i="3"/>
  <c r="Q16" i="3"/>
  <c r="P16" i="3"/>
  <c r="W15" i="3"/>
  <c r="V15" i="3"/>
  <c r="Q15" i="3"/>
  <c r="P15" i="3"/>
  <c r="W14" i="3"/>
  <c r="V14" i="3"/>
  <c r="Q14" i="3"/>
  <c r="P14" i="3"/>
  <c r="W13" i="3"/>
  <c r="V13" i="3"/>
  <c r="Q13" i="3"/>
  <c r="P13" i="3"/>
  <c r="W12" i="3"/>
  <c r="V12" i="3"/>
  <c r="Q12" i="3"/>
  <c r="P12" i="3"/>
  <c r="W11" i="3"/>
  <c r="V11" i="3"/>
  <c r="Q11" i="3"/>
  <c r="P11" i="3"/>
  <c r="W10" i="3"/>
  <c r="V10" i="3"/>
  <c r="Q10" i="3"/>
  <c r="P10" i="3"/>
  <c r="G10" i="3"/>
  <c r="W9" i="3"/>
  <c r="V9" i="3"/>
  <c r="Q9" i="3"/>
  <c r="P9" i="3"/>
  <c r="G9" i="3"/>
  <c r="W8" i="3"/>
  <c r="V8" i="3"/>
  <c r="Q8" i="3"/>
  <c r="P8" i="3"/>
  <c r="G8" i="3"/>
  <c r="W7" i="3"/>
  <c r="V7" i="3"/>
  <c r="Q7" i="3"/>
  <c r="P7" i="3"/>
  <c r="G7" i="3"/>
  <c r="W6" i="3"/>
  <c r="V6" i="3"/>
  <c r="Q6" i="3"/>
  <c r="P6" i="3"/>
  <c r="G6" i="3"/>
  <c r="W5" i="3"/>
  <c r="V5" i="3"/>
  <c r="Q5" i="3"/>
  <c r="P5" i="3"/>
  <c r="G5" i="3"/>
  <c r="W4" i="3"/>
  <c r="V4" i="3"/>
  <c r="Q4" i="3"/>
  <c r="P4" i="3"/>
  <c r="K4" i="3"/>
  <c r="G4" i="3"/>
  <c r="W3" i="3"/>
  <c r="V3" i="3"/>
  <c r="Q3" i="3"/>
  <c r="P3" i="3"/>
  <c r="K3" i="3"/>
  <c r="G3" i="3"/>
  <c r="K2" i="3"/>
  <c r="G2" i="3"/>
  <c r="Q21" i="1" l="1"/>
  <c r="Q20" i="1"/>
  <c r="Q19" i="1"/>
  <c r="F20" i="1"/>
  <c r="F21" i="1"/>
  <c r="F19" i="1"/>
  <c r="E19" i="1" l="1"/>
</calcChain>
</file>

<file path=xl/sharedStrings.xml><?xml version="1.0" encoding="utf-8"?>
<sst xmlns="http://schemas.openxmlformats.org/spreadsheetml/2006/main" count="796" uniqueCount="237">
  <si>
    <t xml:space="preserve">Meldeliste für alle BVBW- Meisterschaften </t>
  </si>
  <si>
    <t>Bezirk:</t>
  </si>
  <si>
    <t>Alle Klassen</t>
  </si>
  <si>
    <t>Sportjahr:</t>
  </si>
  <si>
    <t xml:space="preserve">Anmeldungen per Mail senden an: </t>
  </si>
  <si>
    <t xml:space="preserve">meldeliste@bvbw.org </t>
  </si>
  <si>
    <t>Meisterschaft:</t>
  </si>
  <si>
    <t>Eintragungen sind komplett und in folgender Reihenfolge einzutragen:</t>
  </si>
  <si>
    <t>Mit der Anmeldung wird der Teilnehmer automatisch an die folgenden Meisterschaften wie "LM" und "DM" weitergemeldet. Sollte dieses nicht gewünscht sein, muß er sich in schriftlicher Form abmelden.</t>
  </si>
  <si>
    <t xml:space="preserve">1.  Nach  Bogenarten: </t>
  </si>
  <si>
    <t>2.  Jahrgang:</t>
  </si>
  <si>
    <t>Format: YYYY</t>
  </si>
  <si>
    <t>3. Geschlecht:</t>
  </si>
  <si>
    <t>m, w</t>
  </si>
  <si>
    <t>Verein</t>
  </si>
  <si>
    <t>Name</t>
  </si>
  <si>
    <t>Vorname</t>
  </si>
  <si>
    <t>PC-FITA Nr.:</t>
  </si>
  <si>
    <t>Klasse</t>
  </si>
  <si>
    <t>Jahrgang</t>
  </si>
  <si>
    <t>Geschlecht</t>
  </si>
  <si>
    <t>Bogenart</t>
  </si>
  <si>
    <t>Rc</t>
  </si>
  <si>
    <t>Recurve</t>
  </si>
  <si>
    <t>Cu</t>
  </si>
  <si>
    <t>Compound</t>
  </si>
  <si>
    <t>Bb</t>
  </si>
  <si>
    <t>Blankbogen</t>
  </si>
  <si>
    <t>Cb</t>
  </si>
  <si>
    <t>Comp Blankbogen</t>
  </si>
  <si>
    <t>Jb</t>
  </si>
  <si>
    <t>Jagdbogen</t>
  </si>
  <si>
    <t>Lb</t>
  </si>
  <si>
    <t>Langbogen</t>
  </si>
  <si>
    <t>Pb</t>
  </si>
  <si>
    <t>Primitivbogen</t>
  </si>
  <si>
    <t>Kb</t>
  </si>
  <si>
    <t>Kompositbogen</t>
  </si>
  <si>
    <t>SB</t>
  </si>
  <si>
    <t>TB</t>
  </si>
  <si>
    <t>AK</t>
  </si>
  <si>
    <t>Außer Konkurrenz</t>
  </si>
  <si>
    <t xml:space="preserve">VM-Ergebnis
BM-Ergebnis
LM-Ergebnis
für die Rangliste              </t>
  </si>
  <si>
    <t xml:space="preserve">Landes-verband / Bezirk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</si>
  <si>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Altersgruppe</t>
  </si>
  <si>
    <t>Herren</t>
  </si>
  <si>
    <t>Damen</t>
  </si>
  <si>
    <t>Age</t>
  </si>
  <si>
    <t>U10-m Recurve</t>
  </si>
  <si>
    <t>U12-m Recurve</t>
  </si>
  <si>
    <t>U15-m Recurve</t>
  </si>
  <si>
    <t>U18-m Recurve</t>
  </si>
  <si>
    <t>Herren Recurve</t>
  </si>
  <si>
    <t>Spot</t>
  </si>
  <si>
    <t>Herren Ü50 Recurve</t>
  </si>
  <si>
    <t>Herren Ü65 Recurve</t>
  </si>
  <si>
    <t>U10-w Recurve</t>
  </si>
  <si>
    <t>U12-w Recurve</t>
  </si>
  <si>
    <t>U15-w Recurve</t>
  </si>
  <si>
    <t>U18-w Recurve</t>
  </si>
  <si>
    <t>Damen Recurve</t>
  </si>
  <si>
    <t>Damen Ü50 Recurve</t>
  </si>
  <si>
    <t>Damen Ü65 Recurve</t>
  </si>
  <si>
    <t>U10-m Compound</t>
  </si>
  <si>
    <t>U12-m Compound</t>
  </si>
  <si>
    <t>U15-m Compound</t>
  </si>
  <si>
    <t>U18-m Compound</t>
  </si>
  <si>
    <t>Herren Compound</t>
  </si>
  <si>
    <t>Herren Ü50 Compound</t>
  </si>
  <si>
    <t>Herren Ü65 Compound</t>
  </si>
  <si>
    <t>U10-w Compound</t>
  </si>
  <si>
    <t>U12-w Compound</t>
  </si>
  <si>
    <t>U15-w Compound</t>
  </si>
  <si>
    <t>U18-w Compound</t>
  </si>
  <si>
    <t>Damen Compound</t>
  </si>
  <si>
    <t>Damen Ü50 Compound</t>
  </si>
  <si>
    <t>Damen Ü65 Compound</t>
  </si>
  <si>
    <t>U10-m Blankbogen</t>
  </si>
  <si>
    <t>U12-m Blankbogen</t>
  </si>
  <si>
    <t>U15-m Blankbogen</t>
  </si>
  <si>
    <t>U18-m Blankbogen</t>
  </si>
  <si>
    <t>Herren Blankbogen</t>
  </si>
  <si>
    <t>Herren Ü50 Blankbogen</t>
  </si>
  <si>
    <t>Herren Ü65 Blankbogen</t>
  </si>
  <si>
    <t>U10-w Blankbogen</t>
  </si>
  <si>
    <t>U12-w Blankbogen</t>
  </si>
  <si>
    <t>U15-w Blankbogen</t>
  </si>
  <si>
    <t>U18-w Blankbogen</t>
  </si>
  <si>
    <t>Damen Blankbogen</t>
  </si>
  <si>
    <t>Damen Ü50 Blankbogen</t>
  </si>
  <si>
    <t>Damen Ü65 Blankbogen</t>
  </si>
  <si>
    <t>U10-m Langbogen</t>
  </si>
  <si>
    <t>U12-m Langbogen</t>
  </si>
  <si>
    <t>U15-m Langbogen</t>
  </si>
  <si>
    <t>U18-m Langbogen</t>
  </si>
  <si>
    <t>Herren Langbogen</t>
  </si>
  <si>
    <t>Herren Ü50 Langbogen</t>
  </si>
  <si>
    <t>Herren Ü65 Langbogen</t>
  </si>
  <si>
    <t>U10-w Langbogen</t>
  </si>
  <si>
    <t>U12-w Langbogen</t>
  </si>
  <si>
    <t>U15-w Langbogen</t>
  </si>
  <si>
    <t>U18-w Langbogen</t>
  </si>
  <si>
    <t>Damen Langbogen</t>
  </si>
  <si>
    <t>Damen Ü50 Langbogen</t>
  </si>
  <si>
    <t>Damen Ü65 Langbogen</t>
  </si>
  <si>
    <t>U10-m Jagdbogen</t>
  </si>
  <si>
    <t>U12-m Jagdbogen</t>
  </si>
  <si>
    <t>U15-m Jagdbogen</t>
  </si>
  <si>
    <t>U18-m Jagdbogen</t>
  </si>
  <si>
    <t>Herren Jagdbogen</t>
  </si>
  <si>
    <t>Herren Ü50 Jagdbogen</t>
  </si>
  <si>
    <t>Herren Ü65 Jagdbogen</t>
  </si>
  <si>
    <t>U10-w Jagdbogen</t>
  </si>
  <si>
    <t>U12-w Jagdbogen</t>
  </si>
  <si>
    <t>U15-w Jagdbogen</t>
  </si>
  <si>
    <t>U18-w Jagdbogen</t>
  </si>
  <si>
    <t>Damen Jagdbogen</t>
  </si>
  <si>
    <t>Damen Ü50 Jagdbogen</t>
  </si>
  <si>
    <t>Damen Ü65 Jagdbogen</t>
  </si>
  <si>
    <t>U10-m Comp Blankbogen</t>
  </si>
  <si>
    <t>U12-m Comp Blankbogen</t>
  </si>
  <si>
    <t>U15-m Comp Blankbogen</t>
  </si>
  <si>
    <t>U18-m Comp Blankbogen</t>
  </si>
  <si>
    <t>Herren Comp Blankbogen</t>
  </si>
  <si>
    <t>Herren Ü50 Comp Blankbogen</t>
  </si>
  <si>
    <t>Herren Ü65 Comp Blankbogen</t>
  </si>
  <si>
    <t>U10-w Comp Blankbogen</t>
  </si>
  <si>
    <t>U12-w Comp Blankbogen</t>
  </si>
  <si>
    <t>U15-w Comp Blankbogen</t>
  </si>
  <si>
    <t>U18-w Comp Blankbogen</t>
  </si>
  <si>
    <t>Damen Comp Blankbogen</t>
  </si>
  <si>
    <t>Damen Ü50 Comp Blankbogen</t>
  </si>
  <si>
    <t>Damen Ü65 Comp Blankbogen</t>
  </si>
  <si>
    <t>U10-m Primitivbogen</t>
  </si>
  <si>
    <t>U12-m Primitivbogen</t>
  </si>
  <si>
    <t>U15-m Primitivbogen</t>
  </si>
  <si>
    <t>U18-m Primitivbogen</t>
  </si>
  <si>
    <t>Herren Primitivbogen</t>
  </si>
  <si>
    <t>Herren Ü50 Primitivbogen</t>
  </si>
  <si>
    <t>Herren Ü65 Primitivbogen</t>
  </si>
  <si>
    <t>U10-w Primitivbogen</t>
  </si>
  <si>
    <t>U12-w Primitivbogen</t>
  </si>
  <si>
    <t>U15-w Primitivbogen</t>
  </si>
  <si>
    <t>U18-w Primitivbogen</t>
  </si>
  <si>
    <t>Damen Primitivbogen</t>
  </si>
  <si>
    <t>Damen Ü50 Primitivbogen</t>
  </si>
  <si>
    <t>Damen Ü65 Primitivbogen</t>
  </si>
  <si>
    <t>U10-m Kompositbogen</t>
  </si>
  <si>
    <t>U12-m Kompositbogen</t>
  </si>
  <si>
    <t>U15-m Kompositbogen</t>
  </si>
  <si>
    <t>U18-m Kompositbogen</t>
  </si>
  <si>
    <t>Herren Kompositbogen</t>
  </si>
  <si>
    <t>Herren Ü50 Kompositbogen</t>
  </si>
  <si>
    <t>Herren Ü65 Kompositbogen</t>
  </si>
  <si>
    <t>U10-w Kompositbogen</t>
  </si>
  <si>
    <t>U12-w Kompositbogen</t>
  </si>
  <si>
    <t>U15-w Kompositbogen</t>
  </si>
  <si>
    <t>U18-w Kompositbogen</t>
  </si>
  <si>
    <t>Damen Kompositbogen</t>
  </si>
  <si>
    <t>Damen Ü50 Kompositbogen</t>
  </si>
  <si>
    <t>Damen Ü65 Kompositbogen</t>
  </si>
  <si>
    <t>PCFITA</t>
  </si>
  <si>
    <t>Class</t>
  </si>
  <si>
    <t>Herren Ü50</t>
  </si>
  <si>
    <t>Herren Ü65</t>
  </si>
  <si>
    <t>Damen Ü50</t>
  </si>
  <si>
    <t>Damen Ü65</t>
  </si>
  <si>
    <t>U10-m</t>
  </si>
  <si>
    <t>U12-m</t>
  </si>
  <si>
    <t>U15-m</t>
  </si>
  <si>
    <t>U18-m</t>
  </si>
  <si>
    <t>U10-w</t>
  </si>
  <si>
    <t>U12-w</t>
  </si>
  <si>
    <t>U15-w</t>
  </si>
  <si>
    <t>U18-w</t>
  </si>
  <si>
    <t>H</t>
  </si>
  <si>
    <t>D</t>
  </si>
  <si>
    <t>Standardbogen</t>
  </si>
  <si>
    <t>Traditioneller Bogen</t>
  </si>
  <si>
    <t>-</t>
  </si>
  <si>
    <t>U10-m Standardbogen</t>
  </si>
  <si>
    <t>U12-m Standardbogen</t>
  </si>
  <si>
    <t>U15-m Standardbogen</t>
  </si>
  <si>
    <t>U18-m Standardbogen</t>
  </si>
  <si>
    <t>Herren Standardbogen</t>
  </si>
  <si>
    <t>Herren Ü35 Standardbogen</t>
  </si>
  <si>
    <t>Herren Ü50 Standardbogen</t>
  </si>
  <si>
    <t>Herren Ü65 Standardbogen</t>
  </si>
  <si>
    <t>U10-w Standardbogen</t>
  </si>
  <si>
    <t>U12-w Standardbogen</t>
  </si>
  <si>
    <t>U15-w Standardbogen</t>
  </si>
  <si>
    <t>U18-w Standardbogen</t>
  </si>
  <si>
    <t>Damen Standardbogen</t>
  </si>
  <si>
    <t>Damen Ü35 Standardbogen</t>
  </si>
  <si>
    <t>Damen Ü50 Standardbogen</t>
  </si>
  <si>
    <t>Damen Ü65 Standardbogen</t>
  </si>
  <si>
    <t>U10-m Traditioneller Bogen</t>
  </si>
  <si>
    <t>U12-m Traditioneller Bogen</t>
  </si>
  <si>
    <t>U15-m Traditioneller Bogen</t>
  </si>
  <si>
    <t>U18-m Traditioneller Bogen</t>
  </si>
  <si>
    <t>Herren Traditioneller Bogen</t>
  </si>
  <si>
    <t>Herren Ü35 Traditioneller Bogen</t>
  </si>
  <si>
    <t>Herren Ü50 Traditioneller Bogen</t>
  </si>
  <si>
    <t>Herren Ü65 Traditioneller Bogen</t>
  </si>
  <si>
    <t>U10-w Traditioneller Bogen</t>
  </si>
  <si>
    <t>U12-w Traditioneller Bogen</t>
  </si>
  <si>
    <t>U15-w Traditioneller Bogen</t>
  </si>
  <si>
    <t>U18-w Traditioneller Bogen</t>
  </si>
  <si>
    <t>Damen Traditioneller Bogen</t>
  </si>
  <si>
    <t>Damen Ü35 Traditioneller Bogen</t>
  </si>
  <si>
    <t>Damen Ü50 Traditioneller Bogen</t>
  </si>
  <si>
    <t>Damen Ü65 Traditioneller Bogen</t>
  </si>
  <si>
    <t>Herren Ü35</t>
  </si>
  <si>
    <t>Damen Ü35</t>
  </si>
  <si>
    <t>Ü35</t>
  </si>
  <si>
    <t>PCFITA-KLASSEN</t>
  </si>
  <si>
    <t>Bogenarten_Normal</t>
  </si>
  <si>
    <t>Bogenarten_Bogenlaufen</t>
  </si>
  <si>
    <t>Altersklasse_Normal</t>
  </si>
  <si>
    <t>Altersklasse_Bogenlaufen</t>
  </si>
  <si>
    <t>Männlich_lang</t>
  </si>
  <si>
    <t>weiblich_lang</t>
  </si>
  <si>
    <t>Männlich_kurz</t>
  </si>
  <si>
    <t>weiblich_kurz</t>
  </si>
  <si>
    <t>Lfd.-Nr.</t>
  </si>
  <si>
    <t>Schwaben</t>
  </si>
  <si>
    <t>Auswahl</t>
  </si>
  <si>
    <t>JA ich starte auch in einer höheren Klasse (x)</t>
  </si>
  <si>
    <t>Nein ich starte nicht in einer höheren Klasse (x)</t>
  </si>
  <si>
    <t>DBSV
Mitglieds-nummer 
00 / 000 / 00000
Nur Ziffern!</t>
  </si>
  <si>
    <t>Eingabe Mitgliedsnummer: Nur Ziffernfolge eingeben!! Im Beispiel also nur "0135000006" eingeben. Rest macht die Zelle!</t>
  </si>
  <si>
    <t>4. Nach richtiger Eintragung der Spalten 7 bis 9 wird PC-FITA-Nr. und Klasse automatisch eingetragen</t>
  </si>
  <si>
    <t>Nordbaden</t>
  </si>
  <si>
    <t>Südbaden</t>
  </si>
  <si>
    <t>Landesmeisterschaft</t>
  </si>
  <si>
    <t>Rc, Cu, Bb, Lb, Jb, Cb, Pb, Kb, AK | abweichend bei Bogenlaufen: SB, TB, AK</t>
  </si>
  <si>
    <t>Bitte Meisterschaft auswählen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</si>
</sst>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0&quot; / &quot;000&quot; / &quot;0000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8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b/>
      <sz val="20"/>
      <name val="Arial"/>
      <family val="2"/>
    </font>
    <font>
      <b/>
      <u/>
      <sz val="20"/>
      <name val="Arial Nova"/>
      <family val="2"/>
    </font>
    <font>
      <sz val="2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8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8"/>
      </right>
      <top style="medium">
        <color indexed="9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medium">
        <color indexed="9"/>
      </left>
      <right style="thick">
        <color indexed="8"/>
      </right>
      <top/>
      <bottom style="medium">
        <color indexed="9"/>
      </bottom>
      <diagonal/>
    </border>
    <border>
      <left/>
      <right style="thick"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ck">
        <color indexed="8"/>
      </right>
      <top style="medium">
        <color indexed="9"/>
      </top>
      <bottom style="medium">
        <color indexed="9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ck">
        <color indexed="8"/>
      </right>
      <top style="medium">
        <color indexed="9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6">
    <xf numFmtId="0" fontId="0" fillId="0" borderId="0" xfId="0"/>
    <xf numFmtId="0" fontId="0" fillId="8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11" fillId="9" borderId="0" xfId="0" applyFont="1" applyFill="1"/>
    <xf numFmtId="0" fontId="0" fillId="9" borderId="0" xfId="0" applyFill="1"/>
    <xf numFmtId="0" fontId="11" fillId="10" borderId="0" xfId="0" applyFont="1" applyFill="1"/>
    <xf numFmtId="0" fontId="0" fillId="10" borderId="0" xfId="0" applyFill="1"/>
    <xf numFmtId="0" fontId="0" fillId="8" borderId="0" xfId="0" applyFill="1" applyAlignment="1">
      <alignment horizontal="left" vertic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14" fillId="13" borderId="31" xfId="0" applyFont="1" applyFill="1" applyBorder="1" applyAlignment="1" applyProtection="1">
      <alignment horizontal="center" vertical="center"/>
      <protection locked="0"/>
    </xf>
    <xf numFmtId="0" fontId="14" fillId="13" borderId="33" xfId="0" applyFont="1" applyFill="1" applyBorder="1" applyAlignment="1" applyProtection="1">
      <alignment horizontal="center" vertical="center"/>
      <protection locked="0"/>
    </xf>
    <xf numFmtId="0" fontId="15" fillId="13" borderId="31" xfId="0" applyFont="1" applyFill="1" applyBorder="1" applyAlignment="1" applyProtection="1">
      <alignment horizontal="center" vertical="center"/>
      <protection locked="0"/>
    </xf>
    <xf numFmtId="0" fontId="0" fillId="13" borderId="33" xfId="0" applyFill="1" applyBorder="1" applyAlignment="1" applyProtection="1">
      <alignment horizontal="center" vertical="center"/>
      <protection locked="0"/>
    </xf>
    <xf numFmtId="0" fontId="14" fillId="13" borderId="29" xfId="0" applyFont="1" applyFill="1" applyBorder="1" applyAlignment="1" applyProtection="1">
      <alignment horizontal="center" vertical="center"/>
      <protection locked="0"/>
    </xf>
    <xf numFmtId="0" fontId="15" fillId="13" borderId="29" xfId="0" applyFont="1" applyFill="1" applyBorder="1" applyAlignment="1" applyProtection="1">
      <alignment horizontal="center" vertical="center"/>
      <protection locked="0"/>
    </xf>
    <xf numFmtId="0" fontId="0" fillId="0" borderId="46" xfId="0" applyBorder="1"/>
    <xf numFmtId="0" fontId="0" fillId="0" borderId="49" xfId="0" applyBorder="1"/>
    <xf numFmtId="0" fontId="0" fillId="0" borderId="50" xfId="0" applyBorder="1"/>
    <xf numFmtId="0" fontId="0" fillId="0" borderId="35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48" xfId="0" applyBorder="1"/>
    <xf numFmtId="0" fontId="17" fillId="0" borderId="4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1" fillId="0" borderId="0" xfId="0" applyFont="1"/>
    <xf numFmtId="0" fontId="4" fillId="0" borderId="1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7" fillId="2" borderId="53" xfId="1" applyNumberFormat="1" applyFont="1" applyFill="1" applyBorder="1" applyAlignment="1" applyProtection="1">
      <alignment vertical="center"/>
    </xf>
    <xf numFmtId="0" fontId="7" fillId="2" borderId="11" xfId="1" applyNumberFormat="1" applyFont="1" applyFill="1" applyBorder="1" applyAlignment="1" applyProtection="1">
      <alignment vertical="center"/>
    </xf>
    <xf numFmtId="0" fontId="7" fillId="2" borderId="12" xfId="1" applyNumberFormat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16" xfId="1" applyNumberFormat="1" applyFont="1" applyFill="1" applyBorder="1" applyAlignment="1" applyProtection="1">
      <alignment horizontal="center" vertical="center"/>
    </xf>
    <xf numFmtId="0" fontId="7" fillId="0" borderId="54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0" fontId="7" fillId="0" borderId="7" xfId="1" applyNumberFormat="1" applyFont="1" applyFill="1" applyBorder="1" applyAlignment="1" applyProtection="1">
      <alignment vertical="center"/>
    </xf>
    <xf numFmtId="0" fontId="7" fillId="0" borderId="12" xfId="1" applyNumberFormat="1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8" fillId="3" borderId="11" xfId="0" applyFont="1" applyFill="1" applyBorder="1" applyAlignment="1">
      <alignment vertical="center" wrapText="1"/>
    </xf>
    <xf numFmtId="0" fontId="5" fillId="0" borderId="5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8" fillId="16" borderId="39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vertical="center" wrapText="1"/>
    </xf>
    <xf numFmtId="0" fontId="0" fillId="15" borderId="43" xfId="0" applyFill="1" applyBorder="1" applyAlignment="1">
      <alignment horizontal="center" vertical="center"/>
    </xf>
    <xf numFmtId="164" fontId="0" fillId="14" borderId="29" xfId="0" applyNumberForma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15" borderId="44" xfId="0" applyFill="1" applyBorder="1" applyAlignment="1">
      <alignment horizontal="center" vertical="center"/>
    </xf>
    <xf numFmtId="164" fontId="0" fillId="14" borderId="42" xfId="0" applyNumberFormat="1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3" borderId="22" xfId="0" applyFont="1" applyFill="1" applyBorder="1" applyAlignment="1">
      <alignment vertical="center"/>
    </xf>
    <xf numFmtId="0" fontId="14" fillId="17" borderId="31" xfId="0" applyFont="1" applyFill="1" applyBorder="1" applyAlignment="1" applyProtection="1">
      <alignment horizontal="center" vertical="center"/>
      <protection locked="0"/>
    </xf>
    <xf numFmtId="0" fontId="14" fillId="17" borderId="33" xfId="0" applyFont="1" applyFill="1" applyBorder="1" applyAlignment="1" applyProtection="1">
      <alignment horizontal="center" vertical="center"/>
      <protection locked="0"/>
    </xf>
    <xf numFmtId="0" fontId="14" fillId="17" borderId="29" xfId="0" applyFont="1" applyFill="1" applyBorder="1" applyAlignment="1" applyProtection="1">
      <alignment horizontal="center" vertical="center"/>
      <protection locked="0"/>
    </xf>
    <xf numFmtId="0" fontId="14" fillId="17" borderId="30" xfId="0" applyFont="1" applyFill="1" applyBorder="1" applyAlignment="1" applyProtection="1">
      <alignment horizontal="center" vertical="center"/>
      <protection locked="0"/>
    </xf>
    <xf numFmtId="0" fontId="14" fillId="17" borderId="32" xfId="0" applyFont="1" applyFill="1" applyBorder="1" applyAlignment="1" applyProtection="1">
      <alignment horizontal="center" vertical="center"/>
      <protection locked="0"/>
    </xf>
    <xf numFmtId="0" fontId="0" fillId="17" borderId="33" xfId="0" applyFill="1" applyBorder="1" applyAlignment="1" applyProtection="1">
      <alignment horizontal="center" vertical="center"/>
      <protection locked="0"/>
    </xf>
    <xf numFmtId="0" fontId="0" fillId="17" borderId="34" xfId="0" applyFill="1" applyBorder="1" applyAlignment="1" applyProtection="1">
      <alignment horizontal="center" vertical="center"/>
      <protection locked="0"/>
    </xf>
    <xf numFmtId="165" fontId="14" fillId="17" borderId="29" xfId="0" applyNumberFormat="1" applyFont="1" applyFill="1" applyBorder="1" applyAlignment="1" applyProtection="1">
      <alignment horizontal="center" vertical="center"/>
      <protection locked="0"/>
    </xf>
    <xf numFmtId="165" fontId="14" fillId="17" borderId="42" xfId="0" applyNumberFormat="1" applyFont="1" applyFill="1" applyBorder="1" applyAlignment="1" applyProtection="1">
      <alignment horizontal="center" vertical="center"/>
      <protection locked="0"/>
    </xf>
    <xf numFmtId="165" fontId="14" fillId="17" borderId="31" xfId="0" applyNumberFormat="1" applyFont="1" applyFill="1" applyBorder="1" applyAlignment="1" applyProtection="1">
      <alignment horizontal="center" vertical="center"/>
      <protection locked="0"/>
    </xf>
    <xf numFmtId="165" fontId="0" fillId="17" borderId="33" xfId="0" applyNumberForma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 vertical="center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2" fillId="17" borderId="66" xfId="0" applyFont="1" applyFill="1" applyBorder="1" applyAlignment="1" applyProtection="1">
      <alignment horizontal="center" vertical="center"/>
      <protection locked="0"/>
    </xf>
    <xf numFmtId="0" fontId="18" fillId="18" borderId="0" xfId="0" applyFont="1" applyFill="1"/>
    <xf numFmtId="0" fontId="0" fillId="18" borderId="0" xfId="0" applyFill="1"/>
    <xf numFmtId="0" fontId="0" fillId="8" borderId="0" xfId="0" applyFill="1" applyAlignment="1">
      <alignment vertical="center"/>
    </xf>
    <xf numFmtId="164" fontId="0" fillId="14" borderId="33" xfId="0" applyNumberFormat="1" applyFill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8" fillId="15" borderId="60" xfId="0" applyFont="1" applyFill="1" applyBorder="1" applyAlignment="1">
      <alignment horizontal="center" vertical="center" wrapText="1"/>
    </xf>
    <xf numFmtId="0" fontId="8" fillId="15" borderId="55" xfId="0" applyFont="1" applyFill="1" applyBorder="1" applyAlignment="1">
      <alignment horizontal="center" vertical="center" wrapText="1"/>
    </xf>
    <xf numFmtId="0" fontId="8" fillId="15" borderId="56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7" borderId="25" xfId="0" applyFont="1" applyFill="1" applyBorder="1" applyAlignment="1">
      <alignment vertical="center" wrapText="1"/>
    </xf>
    <xf numFmtId="0" fontId="10" fillId="7" borderId="26" xfId="0" applyFont="1" applyFill="1" applyBorder="1" applyAlignment="1">
      <alignment vertical="center" wrapText="1"/>
    </xf>
    <xf numFmtId="0" fontId="10" fillId="7" borderId="27" xfId="0" applyFont="1" applyFill="1" applyBorder="1" applyAlignment="1">
      <alignment vertical="center" wrapText="1"/>
    </xf>
    <xf numFmtId="0" fontId="8" fillId="0" borderId="6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 wrapText="1"/>
    </xf>
    <xf numFmtId="0" fontId="12" fillId="13" borderId="67" xfId="0" applyFont="1" applyFill="1" applyBorder="1" applyAlignment="1" applyProtection="1">
      <alignment horizontal="center" vertical="center"/>
      <protection locked="0"/>
    </xf>
    <xf numFmtId="0" fontId="12" fillId="13" borderId="68" xfId="0" applyFont="1" applyFill="1" applyBorder="1" applyAlignment="1" applyProtection="1">
      <alignment horizontal="center" vertical="center"/>
      <protection locked="0"/>
    </xf>
    <xf numFmtId="0" fontId="12" fillId="13" borderId="69" xfId="0" applyFont="1" applyFill="1" applyBorder="1" applyAlignment="1" applyProtection="1">
      <alignment horizontal="center" vertical="center"/>
      <protection locked="0"/>
    </xf>
    <xf numFmtId="0" fontId="10" fillId="7" borderId="24" xfId="0" applyFont="1" applyFill="1" applyBorder="1" applyAlignment="1">
      <alignment horizontal="left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14" borderId="6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8" fillId="14" borderId="39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0" fontId="10" fillId="6" borderId="65" xfId="0" applyFont="1" applyFill="1" applyBorder="1" applyAlignment="1">
      <alignment horizontal="center" vertical="center" wrapText="1"/>
    </xf>
    <xf numFmtId="0" fontId="16" fillId="13" borderId="36" xfId="0" applyFont="1" applyFill="1" applyBorder="1" applyAlignment="1" applyProtection="1">
      <alignment horizontal="center" vertical="center"/>
      <protection locked="0"/>
    </xf>
    <xf numFmtId="0" fontId="16" fillId="13" borderId="37" xfId="0" applyFont="1" applyFill="1" applyBorder="1" applyAlignment="1" applyProtection="1">
      <alignment horizontal="center" vertical="center"/>
      <protection locked="0"/>
    </xf>
    <xf numFmtId="0" fontId="16" fillId="13" borderId="38" xfId="0" applyFont="1" applyFill="1" applyBorder="1" applyAlignment="1" applyProtection="1">
      <alignment horizontal="center" vertical="center"/>
      <protection locked="0"/>
    </xf>
    <xf numFmtId="0" fontId="7" fillId="2" borderId="8" xfId="1" applyNumberFormat="1" applyFont="1" applyFill="1" applyBorder="1" applyAlignment="1" applyProtection="1">
      <alignment horizontal="center" vertical="center"/>
    </xf>
    <xf numFmtId="0" fontId="7" fillId="2" borderId="9" xfId="1" applyNumberFormat="1" applyFont="1" applyFill="1" applyBorder="1" applyAlignment="1" applyProtection="1">
      <alignment horizontal="center" vertical="center"/>
    </xf>
    <xf numFmtId="0" fontId="7" fillId="2" borderId="10" xfId="1" applyNumberFormat="1" applyFont="1" applyFill="1" applyBorder="1" applyAlignment="1" applyProtection="1">
      <alignment horizontal="center" vertical="center"/>
    </xf>
    <xf numFmtId="0" fontId="7" fillId="2" borderId="13" xfId="1" applyNumberFormat="1" applyFont="1" applyFill="1" applyBorder="1" applyAlignment="1" applyProtection="1">
      <alignment horizontal="center" vertical="center"/>
    </xf>
    <xf numFmtId="0" fontId="7" fillId="2" borderId="14" xfId="1" applyNumberFormat="1" applyFont="1" applyFill="1" applyBorder="1" applyAlignment="1" applyProtection="1">
      <alignment horizontal="center" vertical="center"/>
    </xf>
    <xf numFmtId="0" fontId="7" fillId="2" borderId="15" xfId="1" applyNumberFormat="1" applyFont="1" applyFill="1" applyBorder="1" applyAlignment="1" applyProtection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49" fontId="0" fillId="4" borderId="19" xfId="0" applyNumberFormat="1" applyFill="1" applyBorder="1" applyAlignment="1">
      <alignment horizontal="center" vertical="center" wrapText="1"/>
    </xf>
    <xf numFmtId="49" fontId="0" fillId="4" borderId="57" xfId="0" applyNumberFormat="1" applyFill="1" applyBorder="1" applyAlignment="1">
      <alignment horizontal="center" vertical="center" wrapText="1"/>
    </xf>
    <xf numFmtId="49" fontId="0" fillId="4" borderId="20" xfId="0" applyNumberFormat="1" applyFill="1" applyBorder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 wrapText="1"/>
    </xf>
    <xf numFmtId="49" fontId="0" fillId="4" borderId="71" xfId="0" applyNumberForma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 wrapText="1"/>
    </xf>
    <xf numFmtId="49" fontId="0" fillId="4" borderId="22" xfId="0" applyNumberFormat="1" applyFill="1" applyBorder="1" applyAlignment="1">
      <alignment horizontal="center" vertical="center" wrapText="1"/>
    </xf>
    <xf numFmtId="49" fontId="0" fillId="4" borderId="47" xfId="0" applyNumberForma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19050</xdr:colOff>
      <xdr:row>30</xdr:row>
      <xdr:rowOff>186094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1CEF515-E1BB-9083-89A3-FFFCFDB6F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49050" cy="5901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ldeliste@bvbw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O52"/>
  <sheetViews>
    <sheetView tabSelected="1" zoomScale="90" zoomScaleNormal="90" zoomScaleSheetLayoutView="100" workbookViewId="0">
      <pane ySplit="17" topLeftCell="A18" activePane="bottomLeft" state="frozen"/>
      <selection pane="bottomLeft" activeCell="C6" sqref="C6:F6"/>
    </sheetView>
  </sheetViews>
  <sheetFormatPr baseColWidth="10" defaultRowHeight="15" x14ac:dyDescent="0.25"/>
  <cols>
    <col min="1" max="1" width="6.28515625" customWidth="1"/>
    <col min="2" max="2" width="21.42578125" customWidth="1"/>
    <col min="3" max="4" width="18.7109375" customWidth="1"/>
    <col min="6" max="6" width="10.7109375" customWidth="1"/>
    <col min="10" max="10" width="8.7109375" customWidth="1"/>
    <col min="11" max="11" width="9.5703125" customWidth="1"/>
    <col min="12" max="12" width="16.28515625" customWidth="1"/>
    <col min="14" max="15" width="13.7109375" customWidth="1"/>
    <col min="16" max="16" width="11.42578125" hidden="1" customWidth="1"/>
    <col min="17" max="17" width="12.7109375" hidden="1" customWidth="1"/>
    <col min="18" max="18" width="18.7109375" hidden="1" customWidth="1"/>
    <col min="19" max="19" width="17" hidden="1" customWidth="1"/>
    <col min="20" max="20" width="11.42578125" style="23" hidden="1" customWidth="1"/>
    <col min="21" max="21" width="11.42578125" customWidth="1"/>
    <col min="22" max="22" width="11.42578125" style="22" customWidth="1"/>
    <col min="23" max="23" width="27.85546875" style="22" customWidth="1"/>
    <col min="24" max="25" width="11.42578125" style="22" customWidth="1"/>
    <col min="26" max="32" width="11.42578125" customWidth="1"/>
    <col min="33" max="33" width="11.42578125" style="22" customWidth="1"/>
    <col min="34" max="34" width="13.42578125" style="22" customWidth="1"/>
    <col min="35" max="35" width="12.7109375" style="22" customWidth="1"/>
    <col min="36" max="37" width="11.42578125" style="23" customWidth="1"/>
    <col min="38" max="38" width="13.42578125" style="22" customWidth="1"/>
    <col min="39" max="39" width="12.7109375" style="22" customWidth="1"/>
    <col min="40" max="41" width="11.42578125" style="23"/>
  </cols>
  <sheetData>
    <row r="1" spans="1:30" ht="16.5" thickTop="1" thickBot="1" x14ac:dyDescent="0.3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20"/>
      <c r="Q1" s="20"/>
      <c r="R1" s="20"/>
      <c r="S1" s="20"/>
      <c r="T1" s="21"/>
    </row>
    <row r="2" spans="1:30" ht="26.25" customHeight="1" thickBot="1" x14ac:dyDescent="0.3">
      <c r="A2" s="24"/>
      <c r="B2" s="25" t="s">
        <v>0</v>
      </c>
      <c r="C2" s="26"/>
      <c r="D2" s="26"/>
      <c r="E2" s="26"/>
      <c r="F2" s="26"/>
      <c r="G2" s="26"/>
      <c r="H2" s="169" t="s">
        <v>1</v>
      </c>
      <c r="I2" s="170"/>
      <c r="J2" s="148"/>
      <c r="K2" s="149"/>
      <c r="L2" s="149"/>
      <c r="M2" s="149"/>
      <c r="N2" s="150"/>
      <c r="O2" s="27"/>
      <c r="P2" s="28"/>
      <c r="Q2" s="29"/>
      <c r="R2" s="29"/>
      <c r="S2" s="29"/>
      <c r="T2" s="30"/>
      <c r="AA2" s="31"/>
      <c r="AB2" s="31"/>
    </row>
    <row r="3" spans="1:30" ht="16.5" thickBot="1" x14ac:dyDescent="0.3">
      <c r="A3" s="24"/>
      <c r="B3" s="32" t="s">
        <v>2</v>
      </c>
      <c r="C3" s="87"/>
      <c r="D3" s="33"/>
      <c r="E3" s="33"/>
      <c r="F3" s="33"/>
      <c r="G3" s="33"/>
      <c r="H3" s="33"/>
      <c r="I3" s="33"/>
      <c r="J3" s="34"/>
      <c r="K3" s="34"/>
      <c r="L3" s="34"/>
      <c r="M3" s="35"/>
      <c r="N3" s="35"/>
      <c r="O3" s="36"/>
      <c r="P3" s="37"/>
      <c r="Q3" s="38"/>
      <c r="R3" s="38"/>
      <c r="S3" s="38"/>
      <c r="T3" s="39"/>
      <c r="AA3" s="31"/>
      <c r="AB3" s="31"/>
    </row>
    <row r="4" spans="1:30" ht="24" thickBot="1" x14ac:dyDescent="0.3">
      <c r="A4" s="24"/>
      <c r="B4" s="102" t="s">
        <v>3</v>
      </c>
      <c r="C4" s="105">
        <v>2023</v>
      </c>
      <c r="D4" s="103" t="s">
        <v>4</v>
      </c>
      <c r="E4" s="103"/>
      <c r="F4" s="104"/>
      <c r="G4" s="41"/>
      <c r="H4" s="41"/>
      <c r="I4" s="42"/>
      <c r="J4" s="151" t="s">
        <v>5</v>
      </c>
      <c r="K4" s="152"/>
      <c r="L4" s="152"/>
      <c r="M4" s="152"/>
      <c r="N4" s="153"/>
      <c r="O4" s="43"/>
      <c r="P4" s="44"/>
      <c r="Q4" s="44"/>
      <c r="R4" s="44"/>
      <c r="S4" s="44"/>
      <c r="T4" s="45"/>
      <c r="AA4" s="31"/>
      <c r="AB4" s="31"/>
    </row>
    <row r="5" spans="1:30" ht="24" thickBot="1" x14ac:dyDescent="0.3">
      <c r="A5" s="24"/>
      <c r="B5" s="46"/>
      <c r="C5" s="34"/>
      <c r="D5" s="88"/>
      <c r="E5" s="88"/>
      <c r="F5" s="88"/>
      <c r="G5" s="47"/>
      <c r="H5" s="33"/>
      <c r="I5" s="48"/>
      <c r="J5" s="154"/>
      <c r="K5" s="155"/>
      <c r="L5" s="155"/>
      <c r="M5" s="155"/>
      <c r="N5" s="156"/>
      <c r="O5" s="43"/>
      <c r="P5" s="44"/>
      <c r="Q5" s="44"/>
      <c r="R5" s="44"/>
      <c r="S5" s="44"/>
      <c r="T5" s="45"/>
      <c r="AA5" s="31"/>
      <c r="AB5" s="31"/>
    </row>
    <row r="6" spans="1:30" ht="24" thickBot="1" x14ac:dyDescent="0.3">
      <c r="A6" s="24"/>
      <c r="B6" s="89" t="s">
        <v>6</v>
      </c>
      <c r="C6" s="129" t="s">
        <v>236</v>
      </c>
      <c r="D6" s="130"/>
      <c r="E6" s="130"/>
      <c r="F6" s="131"/>
      <c r="G6" s="40"/>
      <c r="H6" s="33"/>
      <c r="I6" s="33"/>
      <c r="J6" s="49"/>
      <c r="K6" s="49"/>
      <c r="L6" s="49"/>
      <c r="M6" s="50"/>
      <c r="N6" s="50"/>
      <c r="O6" s="51"/>
      <c r="P6" s="52"/>
      <c r="Q6" s="53"/>
      <c r="R6" s="53"/>
      <c r="S6" s="53"/>
      <c r="T6" s="54"/>
      <c r="AA6" s="31"/>
      <c r="AB6" s="31"/>
    </row>
    <row r="7" spans="1:30" ht="16.5" thickBot="1" x14ac:dyDescent="0.3">
      <c r="A7" s="24"/>
      <c r="B7" s="55" t="s">
        <v>7</v>
      </c>
      <c r="C7" s="90"/>
      <c r="D7" s="90"/>
      <c r="E7" s="90"/>
      <c r="F7" s="90"/>
      <c r="G7" s="55"/>
      <c r="H7" s="55"/>
      <c r="I7" s="56"/>
      <c r="J7" s="157" t="s">
        <v>8</v>
      </c>
      <c r="K7" s="158"/>
      <c r="L7" s="159"/>
      <c r="M7" s="159"/>
      <c r="N7" s="160"/>
      <c r="O7" s="110"/>
      <c r="P7" s="57"/>
      <c r="Q7" s="58"/>
      <c r="R7" s="58"/>
      <c r="S7" s="58"/>
      <c r="T7" s="59"/>
      <c r="AA7" s="31"/>
      <c r="AB7" s="31"/>
    </row>
    <row r="8" spans="1:30" ht="15.75" thickBot="1" x14ac:dyDescent="0.3">
      <c r="A8" s="24"/>
      <c r="B8" s="60" t="s">
        <v>9</v>
      </c>
      <c r="C8" s="167" t="s">
        <v>235</v>
      </c>
      <c r="D8" s="167"/>
      <c r="E8" s="167"/>
      <c r="F8" s="167"/>
      <c r="G8" s="167"/>
      <c r="H8" s="167"/>
      <c r="I8" s="167"/>
      <c r="J8" s="161"/>
      <c r="K8" s="162"/>
      <c r="L8" s="162"/>
      <c r="M8" s="162"/>
      <c r="N8" s="163"/>
      <c r="O8" s="110"/>
      <c r="P8" s="57"/>
      <c r="Q8" s="58"/>
      <c r="R8" s="58"/>
      <c r="S8" s="58"/>
      <c r="T8" s="61"/>
      <c r="AA8" s="31"/>
      <c r="AB8" s="31"/>
    </row>
    <row r="9" spans="1:30" ht="15.75" thickBot="1" x14ac:dyDescent="0.3">
      <c r="A9" s="24"/>
      <c r="B9" s="62" t="s">
        <v>10</v>
      </c>
      <c r="C9" s="168" t="s">
        <v>11</v>
      </c>
      <c r="D9" s="168"/>
      <c r="E9" s="168"/>
      <c r="F9" s="168"/>
      <c r="G9" s="168"/>
      <c r="H9" s="168"/>
      <c r="I9" s="168"/>
      <c r="J9" s="161"/>
      <c r="K9" s="162"/>
      <c r="L9" s="162"/>
      <c r="M9" s="162"/>
      <c r="N9" s="163"/>
      <c r="O9" s="63"/>
      <c r="P9" s="64"/>
      <c r="Q9" s="65"/>
      <c r="R9" s="65"/>
      <c r="S9" s="65"/>
      <c r="T9" s="66"/>
      <c r="AA9" s="31"/>
      <c r="AB9" s="31"/>
    </row>
    <row r="10" spans="1:30" ht="15.75" thickBot="1" x14ac:dyDescent="0.3">
      <c r="A10" s="24"/>
      <c r="B10" s="60" t="s">
        <v>12</v>
      </c>
      <c r="C10" s="167" t="s">
        <v>13</v>
      </c>
      <c r="D10" s="167"/>
      <c r="E10" s="167"/>
      <c r="F10" s="167"/>
      <c r="G10" s="167"/>
      <c r="H10" s="167"/>
      <c r="I10" s="167"/>
      <c r="J10" s="161"/>
      <c r="K10" s="162"/>
      <c r="L10" s="162"/>
      <c r="M10" s="162"/>
      <c r="N10" s="163"/>
      <c r="O10" s="110"/>
      <c r="P10" s="57"/>
      <c r="Q10" s="58"/>
      <c r="R10" s="58"/>
      <c r="S10" s="58"/>
      <c r="T10" s="67"/>
      <c r="AA10" s="31"/>
      <c r="AB10" s="31"/>
    </row>
    <row r="11" spans="1:30" ht="15.75" thickBot="1" x14ac:dyDescent="0.3">
      <c r="A11" s="24"/>
      <c r="B11" s="68" t="s">
        <v>231</v>
      </c>
      <c r="C11" s="69"/>
      <c r="D11" s="68"/>
      <c r="E11" s="68"/>
      <c r="F11" s="68"/>
      <c r="G11" s="68"/>
      <c r="H11" s="68"/>
      <c r="I11" s="70"/>
      <c r="J11" s="164"/>
      <c r="K11" s="165"/>
      <c r="L11" s="165"/>
      <c r="M11" s="165"/>
      <c r="N11" s="166"/>
      <c r="O11" s="110"/>
      <c r="P11" s="57"/>
      <c r="Q11" s="58"/>
      <c r="R11" s="58"/>
      <c r="S11" s="58"/>
      <c r="T11" s="67"/>
    </row>
    <row r="12" spans="1:30" ht="15.75" thickBot="1" x14ac:dyDescent="0.3">
      <c r="A12" s="24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3"/>
      <c r="N12" s="73"/>
      <c r="O12" s="74"/>
      <c r="P12" s="75"/>
      <c r="Q12" s="76"/>
      <c r="R12" s="76"/>
      <c r="S12" s="76"/>
      <c r="T12" s="77"/>
    </row>
    <row r="13" spans="1:30" ht="15.75" customHeight="1" thickTop="1" thickBot="1" x14ac:dyDescent="0.3">
      <c r="A13" s="111" t="s">
        <v>224</v>
      </c>
      <c r="B13" s="125" t="s">
        <v>14</v>
      </c>
      <c r="C13" s="125" t="s">
        <v>15</v>
      </c>
      <c r="D13" s="125" t="s">
        <v>16</v>
      </c>
      <c r="E13" s="139" t="s">
        <v>17</v>
      </c>
      <c r="F13" s="139" t="s">
        <v>18</v>
      </c>
      <c r="G13" s="115" t="s">
        <v>21</v>
      </c>
      <c r="H13" s="133" t="s">
        <v>19</v>
      </c>
      <c r="I13" s="115" t="s">
        <v>20</v>
      </c>
      <c r="J13" s="118" t="s">
        <v>42</v>
      </c>
      <c r="K13" s="119"/>
      <c r="L13" s="133" t="s">
        <v>229</v>
      </c>
      <c r="M13" s="136" t="s">
        <v>43</v>
      </c>
      <c r="N13" s="142" t="s">
        <v>228</v>
      </c>
      <c r="O13" s="145" t="s">
        <v>227</v>
      </c>
      <c r="P13" s="132"/>
      <c r="Q13" s="122" t="s">
        <v>44</v>
      </c>
      <c r="R13" s="114" t="s">
        <v>21</v>
      </c>
      <c r="S13" s="114"/>
      <c r="T13" s="128"/>
      <c r="AA13" s="31"/>
      <c r="AB13" s="31"/>
    </row>
    <row r="14" spans="1:30" ht="15.75" thickBot="1" x14ac:dyDescent="0.3">
      <c r="A14" s="112"/>
      <c r="B14" s="126"/>
      <c r="C14" s="126"/>
      <c r="D14" s="126"/>
      <c r="E14" s="140"/>
      <c r="F14" s="140"/>
      <c r="G14" s="116"/>
      <c r="H14" s="134"/>
      <c r="I14" s="116"/>
      <c r="J14" s="120"/>
      <c r="K14" s="121"/>
      <c r="L14" s="134"/>
      <c r="M14" s="137"/>
      <c r="N14" s="143"/>
      <c r="O14" s="146"/>
      <c r="P14" s="132"/>
      <c r="Q14" s="123"/>
      <c r="R14" s="114"/>
      <c r="S14" s="114"/>
      <c r="T14" s="128"/>
      <c r="AA14" s="31"/>
      <c r="AB14" s="31"/>
    </row>
    <row r="15" spans="1:30" ht="15.75" thickBot="1" x14ac:dyDescent="0.3">
      <c r="A15" s="112"/>
      <c r="B15" s="126"/>
      <c r="C15" s="126"/>
      <c r="D15" s="126"/>
      <c r="E15" s="140"/>
      <c r="F15" s="140"/>
      <c r="G15" s="116"/>
      <c r="H15" s="134"/>
      <c r="I15" s="116"/>
      <c r="J15" s="120"/>
      <c r="K15" s="121"/>
      <c r="L15" s="134"/>
      <c r="M15" s="137"/>
      <c r="N15" s="143"/>
      <c r="O15" s="146"/>
      <c r="P15" s="132"/>
      <c r="Q15" s="123"/>
      <c r="R15" s="114"/>
      <c r="S15" s="114"/>
      <c r="T15" s="128"/>
      <c r="AA15" s="31"/>
      <c r="AB15" s="31"/>
    </row>
    <row r="16" spans="1:30" ht="15.75" thickBot="1" x14ac:dyDescent="0.3">
      <c r="A16" s="112"/>
      <c r="B16" s="126"/>
      <c r="C16" s="126"/>
      <c r="D16" s="126"/>
      <c r="E16" s="140"/>
      <c r="F16" s="140"/>
      <c r="G16" s="117"/>
      <c r="H16" s="134"/>
      <c r="I16" s="117"/>
      <c r="J16" s="120"/>
      <c r="K16" s="121"/>
      <c r="L16" s="134"/>
      <c r="M16" s="137"/>
      <c r="N16" s="143"/>
      <c r="O16" s="146"/>
      <c r="P16" s="132"/>
      <c r="Q16" s="123"/>
      <c r="R16" s="114"/>
      <c r="S16" s="114"/>
      <c r="T16" s="128"/>
      <c r="AA16" s="22"/>
      <c r="AB16" s="22"/>
      <c r="AC16" s="22"/>
      <c r="AD16" s="22"/>
    </row>
    <row r="17" spans="1:41" ht="15.75" thickBot="1" x14ac:dyDescent="0.3">
      <c r="A17" s="113"/>
      <c r="B17" s="127"/>
      <c r="C17" s="127"/>
      <c r="D17" s="127"/>
      <c r="E17" s="141"/>
      <c r="F17" s="141"/>
      <c r="G17" s="78" t="s">
        <v>226</v>
      </c>
      <c r="H17" s="135"/>
      <c r="I17" s="78" t="s">
        <v>226</v>
      </c>
      <c r="J17" s="78" t="s">
        <v>226</v>
      </c>
      <c r="K17" s="79"/>
      <c r="L17" s="135"/>
      <c r="M17" s="138"/>
      <c r="N17" s="144"/>
      <c r="O17" s="147"/>
      <c r="P17" s="132"/>
      <c r="Q17" s="124"/>
      <c r="R17" s="114"/>
      <c r="S17" s="114"/>
      <c r="T17" s="128"/>
      <c r="AA17" s="22"/>
      <c r="AB17" s="22"/>
      <c r="AC17" s="22"/>
      <c r="AD17" s="22"/>
    </row>
    <row r="18" spans="1:41" s="22" customFormat="1" ht="15.75" thickTop="1" x14ac:dyDescent="0.25">
      <c r="A18" s="80" t="str">
        <f>IF(B18="","",IF(LEFT(A13,1)="L",1,A13+1))</f>
        <v/>
      </c>
      <c r="B18" s="91"/>
      <c r="C18" s="91"/>
      <c r="D18" s="91"/>
      <c r="E18" s="81" t="str">
        <f>IF(COUNTA(G18:I18)&lt;&gt;3,"",VLOOKUP(Q18 &amp; " " &amp; R18,Hilfstabelle!A:B,2,0))</f>
        <v/>
      </c>
      <c r="F18" s="81" t="str">
        <f>IF(COUNTA(G18:I18)&lt;&gt;3,"",IF($C$6&lt;&gt;"Bogenlaufen",VLOOKUP(VALUE($C$4)-VALUE(H18),Hilfstabelle!$M:$Q,IF(I18="w",5,4),FALSE),VLOOKUP(VALUE($C$4)-VALUE(H18),Hilfstabelle!$S:$W,IF(I18="w",5,4),FALSE)))</f>
        <v/>
      </c>
      <c r="G18" s="15"/>
      <c r="H18" s="93"/>
      <c r="I18" s="15"/>
      <c r="J18" s="16"/>
      <c r="K18" s="93"/>
      <c r="L18" s="98"/>
      <c r="M18" s="93"/>
      <c r="N18" s="93"/>
      <c r="O18" s="94"/>
      <c r="P18" s="82"/>
      <c r="Q18" s="83" t="str">
        <f>IF(COUNTA(G18:I18)&lt;&gt;3,"",IF($C$6&lt;&gt;"Bogenlaufen",(VLOOKUP($C$4-H18,Hilfstabelle!$M:$Q,IF(I18="w",3,2),FALSE)),(VLOOKUP($C$4-H18,Hilfstabelle!$S:$W,IF(I18="w",3,2),FALSE))))</f>
        <v/>
      </c>
      <c r="R18" s="83" t="str">
        <f>IF(COUNTA(G18:I18)&lt;&gt;3,"",IF($C$6&lt;&gt;"Bogenlaufen",(VLOOKUP(G18,Hilfstabelle!$E:$F,2,FALSE)),VLOOKUP(G18,Hilfstabelle!$I:$J,2,FALSE)))</f>
        <v/>
      </c>
      <c r="T18" s="83"/>
      <c r="AJ18" s="23"/>
      <c r="AK18" s="23"/>
      <c r="AN18" s="23"/>
      <c r="AO18" s="23"/>
    </row>
    <row r="19" spans="1:41" s="22" customFormat="1" x14ac:dyDescent="0.25">
      <c r="A19" s="84" t="str">
        <f>IF(B19="","",IF(LEFT(A14,1)="L",1,A18+1))</f>
        <v/>
      </c>
      <c r="B19" s="91"/>
      <c r="C19" s="91"/>
      <c r="D19" s="91"/>
      <c r="E19" s="85" t="str">
        <f>IF(COUNTA(G19:I19)&lt;&gt;3,"",VLOOKUP(Q19 &amp; " " &amp; R19,Hilfstabelle!A:B,2,0))</f>
        <v/>
      </c>
      <c r="F19" s="85" t="str">
        <f>IF(COUNTA(G19:I19)&lt;&gt;3,"",VLOOKUP(VALUE($C$4)-VALUE(H19),Hilfstabelle!$M:$Q,IF(I19="w",5,4),FALSE))</f>
        <v/>
      </c>
      <c r="G19" s="11"/>
      <c r="H19" s="91"/>
      <c r="I19" s="11"/>
      <c r="J19" s="13"/>
      <c r="K19" s="91"/>
      <c r="L19" s="99"/>
      <c r="M19" s="91"/>
      <c r="N19" s="91"/>
      <c r="O19" s="95"/>
      <c r="P19" s="82"/>
      <c r="Q19" s="83" t="str">
        <f>IF(COUNTA(G19:I19)&lt;&gt;3,"",VLOOKUP($C$4-H19,Hilfstabelle!$M:$Q,IF(I19="w",3,2),FALSE))</f>
        <v/>
      </c>
      <c r="R19" s="83" t="str">
        <f>IF(COUNTA(G19:I19)&lt;&gt;3,"",VLOOKUP(G19,Hilfstabelle!$E:$F,2,FALSE))</f>
        <v/>
      </c>
      <c r="S19" s="83"/>
      <c r="T19" s="83"/>
      <c r="AJ19" s="23"/>
      <c r="AK19" s="23"/>
      <c r="AN19" s="23"/>
      <c r="AO19" s="23"/>
    </row>
    <row r="20" spans="1:41" s="22" customFormat="1" x14ac:dyDescent="0.25">
      <c r="A20" s="84" t="str">
        <f t="shared" ref="A20:A42" si="0">IF(B20="","",IF(LEFT(A15,1)="L",1,A19+1))</f>
        <v/>
      </c>
      <c r="B20" s="91"/>
      <c r="C20" s="91"/>
      <c r="D20" s="91"/>
      <c r="E20" s="85" t="str">
        <f>IF(COUNTA(G20:I20)&lt;&gt;3,"",VLOOKUP(Q20 &amp; " " &amp; R20,Hilfstabelle!A:B,2,0))</f>
        <v/>
      </c>
      <c r="F20" s="85" t="str">
        <f>IF(COUNTA(G20:I20)&lt;&gt;3,"",VLOOKUP(VALUE($C$4)-VALUE(H20),Hilfstabelle!$M:$Q,IF(I20="w",5,4),FALSE))</f>
        <v/>
      </c>
      <c r="G20" s="11"/>
      <c r="H20" s="91"/>
      <c r="I20" s="11"/>
      <c r="J20" s="13"/>
      <c r="K20" s="91"/>
      <c r="L20" s="99"/>
      <c r="M20" s="91"/>
      <c r="N20" s="91"/>
      <c r="O20" s="95"/>
      <c r="P20" s="82"/>
      <c r="Q20" s="83" t="str">
        <f>IF(COUNTA(G20:I20)&lt;&gt;3,"",VLOOKUP($C$4-H20,Hilfstabelle!$M:$Q,IF(I20="w",3,2),FALSE))</f>
        <v/>
      </c>
      <c r="R20" s="83" t="str">
        <f>IF(COUNTA(G20:I20)&lt;&gt;3,"",VLOOKUP(G20,Hilfstabelle!$E:$F,2,FALSE))</f>
        <v/>
      </c>
      <c r="S20" s="83"/>
      <c r="T20" s="83"/>
      <c r="AJ20" s="23"/>
      <c r="AK20" s="23"/>
      <c r="AN20" s="23"/>
      <c r="AO20" s="23"/>
    </row>
    <row r="21" spans="1:41" s="22" customFormat="1" x14ac:dyDescent="0.25">
      <c r="A21" s="84" t="str">
        <f t="shared" si="0"/>
        <v/>
      </c>
      <c r="B21" s="91"/>
      <c r="C21" s="91"/>
      <c r="D21" s="91"/>
      <c r="E21" s="85" t="str">
        <f>IF(COUNTA(G21:I21)&lt;&gt;3,"",VLOOKUP(Q21 &amp; " " &amp; R21,Hilfstabelle!A:B,2,0))</f>
        <v/>
      </c>
      <c r="F21" s="85" t="str">
        <f>IF(COUNTA(G21:I21)&lt;&gt;3,"",VLOOKUP(VALUE($C$4)-VALUE(H21),Hilfstabelle!$M:$Q,IF(I21="w",5,4),FALSE))</f>
        <v/>
      </c>
      <c r="G21" s="11"/>
      <c r="H21" s="91"/>
      <c r="I21" s="11"/>
      <c r="J21" s="13"/>
      <c r="K21" s="91"/>
      <c r="L21" s="99"/>
      <c r="M21" s="91"/>
      <c r="N21" s="91"/>
      <c r="O21" s="95"/>
      <c r="P21" s="82"/>
      <c r="Q21" s="83" t="str">
        <f>IF(COUNTA(G21:I21)&lt;&gt;3,"",VLOOKUP($C$4-H21,Hilfstabelle!$M:$Q,IF(I21="w",3,2),FALSE))</f>
        <v/>
      </c>
      <c r="R21" s="83" t="str">
        <f>IF(COUNTA(G21:I21)&lt;&gt;3,"",VLOOKUP(G21,Hilfstabelle!$E:$F,2,FALSE))</f>
        <v/>
      </c>
      <c r="S21" s="83"/>
      <c r="T21" s="83"/>
    </row>
    <row r="22" spans="1:41" s="22" customFormat="1" x14ac:dyDescent="0.25">
      <c r="A22" s="84" t="str">
        <f t="shared" si="0"/>
        <v/>
      </c>
      <c r="B22" s="91"/>
      <c r="C22" s="91"/>
      <c r="D22" s="91"/>
      <c r="E22" s="85" t="str">
        <f>IF(COUNTA(G22:I22)&lt;&gt;3,"",VLOOKUP(Q22 &amp; " " &amp; R22,Hilfstabelle!A:B,2,0))</f>
        <v/>
      </c>
      <c r="F22" s="85" t="str">
        <f>IF(COUNTA(G22:I22)&lt;&gt;3,"",VLOOKUP(VALUE($C$4)-VALUE(H22),Hilfstabelle!$M:$Q,IF(I22="w",5,4),FALSE))</f>
        <v/>
      </c>
      <c r="G22" s="11"/>
      <c r="H22" s="91"/>
      <c r="I22" s="11"/>
      <c r="J22" s="13"/>
      <c r="K22" s="91"/>
      <c r="L22" s="100"/>
      <c r="M22" s="91"/>
      <c r="N22" s="91"/>
      <c r="O22" s="95"/>
      <c r="P22" s="82"/>
      <c r="Q22" s="83" t="str">
        <f>IF(COUNTA(G22:I22)&lt;&gt;3,"",VLOOKUP($C$4-H22,Hilfstabelle!$M:$Q,IF(I22="w",3,2),FALSE))</f>
        <v/>
      </c>
      <c r="R22" s="83" t="str">
        <f>IF(COUNTA(G22:I22)&lt;&gt;3,"",VLOOKUP(G22,Hilfstabelle!$E:$F,2,FALSE))</f>
        <v/>
      </c>
      <c r="S22" s="83"/>
      <c r="T22" s="83"/>
    </row>
    <row r="23" spans="1:41" s="22" customFormat="1" x14ac:dyDescent="0.25">
      <c r="A23" s="84" t="str">
        <f t="shared" si="0"/>
        <v/>
      </c>
      <c r="B23" s="91"/>
      <c r="C23" s="91"/>
      <c r="D23" s="91"/>
      <c r="E23" s="85" t="str">
        <f>IF(COUNTA(G23:I23)&lt;&gt;3,"",VLOOKUP(Q23 &amp; " " &amp; R23,Hilfstabelle!A:B,2,0))</f>
        <v/>
      </c>
      <c r="F23" s="85" t="str">
        <f>IF(COUNTA(G23:I23)&lt;&gt;3,"",VLOOKUP(VALUE($C$4)-VALUE(H23),Hilfstabelle!$M:$Q,IF(I23="w",5,4),FALSE))</f>
        <v/>
      </c>
      <c r="G23" s="11"/>
      <c r="H23" s="91"/>
      <c r="I23" s="11"/>
      <c r="J23" s="13"/>
      <c r="K23" s="91"/>
      <c r="L23" s="100"/>
      <c r="M23" s="91"/>
      <c r="N23" s="91"/>
      <c r="O23" s="95"/>
      <c r="P23" s="82"/>
      <c r="Q23" s="83" t="str">
        <f>IF(COUNTA(G23:I23)&lt;&gt;3,"",VLOOKUP($C$4-H23,Hilfstabelle!$M:$Q,IF(I23="w",3,2),FALSE))</f>
        <v/>
      </c>
      <c r="R23" s="83" t="str">
        <f>IF(COUNTA(G23:I23)&lt;&gt;3,"",VLOOKUP(G23,Hilfstabelle!$E:$F,2,FALSE))</f>
        <v/>
      </c>
      <c r="S23" s="83"/>
      <c r="T23" s="83"/>
    </row>
    <row r="24" spans="1:41" s="22" customFormat="1" x14ac:dyDescent="0.25">
      <c r="A24" s="84" t="str">
        <f t="shared" si="0"/>
        <v/>
      </c>
      <c r="B24" s="91"/>
      <c r="C24" s="91"/>
      <c r="D24" s="91"/>
      <c r="E24" s="85" t="str">
        <f>IF(COUNTA(G24:I24)&lt;&gt;3,"",VLOOKUP(Q24 &amp; " " &amp; R24,Hilfstabelle!A:B,2,0))</f>
        <v/>
      </c>
      <c r="F24" s="85" t="str">
        <f>IF(COUNTA(G24:I24)&lt;&gt;3,"",VLOOKUP(VALUE($C$4)-VALUE(H24),Hilfstabelle!$M:$Q,IF(I24="w",5,4),FALSE))</f>
        <v/>
      </c>
      <c r="G24" s="11"/>
      <c r="H24" s="91"/>
      <c r="I24" s="11"/>
      <c r="J24" s="13"/>
      <c r="K24" s="91"/>
      <c r="L24" s="100"/>
      <c r="M24" s="91"/>
      <c r="N24" s="91"/>
      <c r="O24" s="95"/>
      <c r="P24" s="82"/>
      <c r="Q24" s="83" t="str">
        <f>IF(COUNTA(G24:I24)&lt;&gt;3,"",VLOOKUP($C$4-H24,Hilfstabelle!$M:$Q,IF(I24="w",3,2),FALSE))</f>
        <v/>
      </c>
      <c r="R24" s="83" t="str">
        <f>IF(COUNTA(G24:I24)&lt;&gt;3,"",VLOOKUP(G24,Hilfstabelle!$E:$F,2,FALSE))</f>
        <v/>
      </c>
      <c r="S24" s="83"/>
      <c r="T24" s="83"/>
    </row>
    <row r="25" spans="1:41" s="22" customFormat="1" x14ac:dyDescent="0.25">
      <c r="A25" s="84" t="str">
        <f t="shared" si="0"/>
        <v/>
      </c>
      <c r="B25" s="91"/>
      <c r="C25" s="91"/>
      <c r="D25" s="91"/>
      <c r="E25" s="85" t="str">
        <f>IF(COUNTA(G25:I25)&lt;&gt;3,"",VLOOKUP(Q25 &amp; " " &amp; R25,Hilfstabelle!A:B,2,0))</f>
        <v/>
      </c>
      <c r="F25" s="85" t="str">
        <f>IF(COUNTA(G25:I25)&lt;&gt;3,"",VLOOKUP(VALUE($C$4)-VALUE(H25),Hilfstabelle!$M:$Q,IF(I25="w",5,4),FALSE))</f>
        <v/>
      </c>
      <c r="G25" s="11"/>
      <c r="H25" s="91"/>
      <c r="I25" s="11"/>
      <c r="J25" s="13"/>
      <c r="K25" s="91"/>
      <c r="L25" s="100"/>
      <c r="M25" s="91"/>
      <c r="N25" s="91"/>
      <c r="O25" s="95"/>
      <c r="P25" s="82"/>
      <c r="Q25" s="83" t="str">
        <f>IF(COUNTA(G25:I25)&lt;&gt;3,"",VLOOKUP($C$4-H25,Hilfstabelle!$M:$Q,IF(I25="w",3,2),FALSE))</f>
        <v/>
      </c>
      <c r="R25" s="83" t="str">
        <f>IF(COUNTA(G25:I25)&lt;&gt;3,"",VLOOKUP(G25,Hilfstabelle!$E:$F,2,FALSE))</f>
        <v/>
      </c>
      <c r="S25" s="83"/>
      <c r="T25" s="83"/>
    </row>
    <row r="26" spans="1:41" s="22" customFormat="1" x14ac:dyDescent="0.25">
      <c r="A26" s="84" t="str">
        <f t="shared" si="0"/>
        <v/>
      </c>
      <c r="B26" s="91"/>
      <c r="C26" s="91"/>
      <c r="D26" s="91"/>
      <c r="E26" s="85" t="str">
        <f>IF(COUNTA(G26:I26)&lt;&gt;3,"",VLOOKUP(Q26 &amp; " " &amp; R26,Hilfstabelle!A:B,2,0))</f>
        <v/>
      </c>
      <c r="F26" s="85" t="str">
        <f>IF(COUNTA(G26:I26)&lt;&gt;3,"",VLOOKUP(VALUE($C$4)-VALUE(H26),Hilfstabelle!$M:$Q,IF(I26="w",5,4),FALSE))</f>
        <v/>
      </c>
      <c r="G26" s="11"/>
      <c r="H26" s="91"/>
      <c r="I26" s="11"/>
      <c r="J26" s="13"/>
      <c r="K26" s="91"/>
      <c r="L26" s="100"/>
      <c r="M26" s="91"/>
      <c r="N26" s="91"/>
      <c r="O26" s="95"/>
      <c r="P26" s="82"/>
      <c r="Q26" s="83" t="str">
        <f>IF(COUNTA(G26:I26)&lt;&gt;3,"",VLOOKUP($C$4-H26,Hilfstabelle!$M:$Q,IF(I26="w",3,2),FALSE))</f>
        <v/>
      </c>
      <c r="R26" s="83" t="str">
        <f>IF(COUNTA(G26:I26)&lt;&gt;3,"",VLOOKUP(G26,Hilfstabelle!$E:$F,2,FALSE))</f>
        <v/>
      </c>
      <c r="S26" s="83"/>
      <c r="T26" s="83"/>
      <c r="AA26"/>
      <c r="AB26"/>
      <c r="AC26"/>
    </row>
    <row r="27" spans="1:41" s="22" customFormat="1" x14ac:dyDescent="0.25">
      <c r="A27" s="84" t="str">
        <f t="shared" si="0"/>
        <v/>
      </c>
      <c r="B27" s="91"/>
      <c r="C27" s="91"/>
      <c r="D27" s="91"/>
      <c r="E27" s="85" t="str">
        <f>IF(COUNTA(G27:I27)&lt;&gt;3,"",VLOOKUP(Q27 &amp; " " &amp; R27,Hilfstabelle!A:B,2,0))</f>
        <v/>
      </c>
      <c r="F27" s="85" t="str">
        <f>IF(COUNTA(G27:I27)&lt;&gt;3,"",VLOOKUP(VALUE($C$4)-VALUE(H27),Hilfstabelle!$M:$Q,IF(I27="w",5,4),FALSE))</f>
        <v/>
      </c>
      <c r="G27" s="11"/>
      <c r="H27" s="91"/>
      <c r="I27" s="11"/>
      <c r="J27" s="13"/>
      <c r="K27" s="91"/>
      <c r="L27" s="100"/>
      <c r="M27" s="91"/>
      <c r="N27" s="91"/>
      <c r="O27" s="95"/>
      <c r="P27" s="82"/>
      <c r="Q27" s="83" t="str">
        <f>IF(COUNTA(G27:I27)&lt;&gt;3,"",VLOOKUP($C$4-H27,Hilfstabelle!$M:$Q,IF(I27="w",3,2),FALSE))</f>
        <v/>
      </c>
      <c r="R27" s="83" t="str">
        <f>IF(COUNTA(G27:I27)&lt;&gt;3,"",VLOOKUP(G27,Hilfstabelle!$E:$F,2,FALSE))</f>
        <v/>
      </c>
      <c r="S27" s="83"/>
      <c r="T27" s="83"/>
      <c r="AA27"/>
      <c r="AB27"/>
      <c r="AC27"/>
    </row>
    <row r="28" spans="1:41" s="22" customFormat="1" x14ac:dyDescent="0.25">
      <c r="A28" s="84" t="str">
        <f t="shared" si="0"/>
        <v/>
      </c>
      <c r="B28" s="91"/>
      <c r="C28" s="91"/>
      <c r="D28" s="91"/>
      <c r="E28" s="85" t="str">
        <f>IF(COUNTA(G28:I28)&lt;&gt;3,"",VLOOKUP(Q28 &amp; " " &amp; R28,Hilfstabelle!A:B,2,0))</f>
        <v/>
      </c>
      <c r="F28" s="85" t="str">
        <f>IF(COUNTA(G28:I28)&lt;&gt;3,"",VLOOKUP(VALUE($C$4)-VALUE(H28),Hilfstabelle!$M:$Q,IF(I28="w",5,4),FALSE))</f>
        <v/>
      </c>
      <c r="G28" s="11"/>
      <c r="H28" s="91"/>
      <c r="I28" s="11"/>
      <c r="J28" s="13"/>
      <c r="K28" s="91"/>
      <c r="L28" s="100"/>
      <c r="M28" s="91"/>
      <c r="N28" s="91"/>
      <c r="O28" s="95"/>
      <c r="Q28" s="83" t="str">
        <f>IF(COUNTA(G28:I28)&lt;&gt;3,"",VLOOKUP($C$4-H28,Hilfstabelle!$M:$Q,IF(I28="w",3,2),FALSE))</f>
        <v/>
      </c>
      <c r="R28" s="83" t="str">
        <f>IF(COUNTA(G28:I28)&lt;&gt;3,"",VLOOKUP(G28,Hilfstabelle!$E:$F,2,FALSE))</f>
        <v/>
      </c>
      <c r="S28" s="83"/>
      <c r="T28" s="83"/>
      <c r="AA28"/>
      <c r="AB28"/>
      <c r="AC28"/>
      <c r="AD28"/>
    </row>
    <row r="29" spans="1:41" s="22" customFormat="1" x14ac:dyDescent="0.25">
      <c r="A29" s="84" t="str">
        <f t="shared" si="0"/>
        <v/>
      </c>
      <c r="B29" s="91"/>
      <c r="C29" s="91"/>
      <c r="D29" s="91"/>
      <c r="E29" s="85" t="str">
        <f>IF(COUNTA(G29:I29)&lt;&gt;3,"",VLOOKUP(Q29 &amp; " " &amp; R29,Hilfstabelle!A:B,2,0))</f>
        <v/>
      </c>
      <c r="F29" s="85" t="str">
        <f>IF(COUNTA(G29:I29)&lt;&gt;3,"",VLOOKUP(VALUE($C$4)-VALUE(H29),Hilfstabelle!$M:$Q,IF(I29="w",5,4),FALSE))</f>
        <v/>
      </c>
      <c r="G29" s="11"/>
      <c r="H29" s="91"/>
      <c r="I29" s="11"/>
      <c r="J29" s="13"/>
      <c r="K29" s="91"/>
      <c r="L29" s="100"/>
      <c r="M29" s="91"/>
      <c r="N29" s="91"/>
      <c r="O29" s="95"/>
      <c r="Q29" s="83" t="str">
        <f>IF(COUNTA(G29:I29)&lt;&gt;3,"",VLOOKUP($C$4-H29,Hilfstabelle!$M:$Q,IF(I29="w",3,2),FALSE))</f>
        <v/>
      </c>
      <c r="R29" s="83" t="str">
        <f>IF(COUNTA(G29:I29)&lt;&gt;3,"",VLOOKUP(G29,Hilfstabelle!$E:$F,2,FALSE))</f>
        <v/>
      </c>
      <c r="S29" s="83"/>
      <c r="T29" s="83"/>
      <c r="AA29"/>
      <c r="AB29"/>
      <c r="AC29"/>
      <c r="AD29"/>
    </row>
    <row r="30" spans="1:41" x14ac:dyDescent="0.25">
      <c r="A30" s="84" t="str">
        <f t="shared" si="0"/>
        <v/>
      </c>
      <c r="B30" s="91"/>
      <c r="C30" s="91"/>
      <c r="D30" s="91"/>
      <c r="E30" s="85" t="str">
        <f>IF(COUNTA(G30:I30)&lt;&gt;3,"",VLOOKUP(Q30 &amp; " " &amp; R30,Hilfstabelle!A:B,2,0))</f>
        <v/>
      </c>
      <c r="F30" s="85" t="str">
        <f>IF(COUNTA(G30:I30)&lt;&gt;3,"",VLOOKUP(VALUE($C$4)-VALUE(H30),Hilfstabelle!$M:$Q,IF(I30="w",5,4),FALSE))</f>
        <v/>
      </c>
      <c r="G30" s="11"/>
      <c r="H30" s="91"/>
      <c r="I30" s="11"/>
      <c r="J30" s="13"/>
      <c r="K30" s="91"/>
      <c r="L30" s="100"/>
      <c r="M30" s="91"/>
      <c r="N30" s="91"/>
      <c r="O30" s="95"/>
      <c r="Q30" s="83" t="str">
        <f>IF(COUNTA(G30:I30)&lt;&gt;3,"",VLOOKUP($C$4-H30,Hilfstabelle!$M:$Q,IF(I30="w",3,2),FALSE))</f>
        <v/>
      </c>
      <c r="R30" s="83" t="str">
        <f>IF(COUNTA(G30:I30)&lt;&gt;3,"",VLOOKUP(G30,Hilfstabelle!$E:$F,2,FALSE))</f>
        <v/>
      </c>
      <c r="S30" s="83"/>
      <c r="T30" s="83"/>
      <c r="AJ30" s="22"/>
      <c r="AK30" s="22"/>
      <c r="AN30" s="22"/>
      <c r="AO30" s="22"/>
    </row>
    <row r="31" spans="1:41" x14ac:dyDescent="0.25">
      <c r="A31" s="84" t="str">
        <f t="shared" si="0"/>
        <v/>
      </c>
      <c r="B31" s="91"/>
      <c r="C31" s="91"/>
      <c r="D31" s="91"/>
      <c r="E31" s="85" t="str">
        <f>IF(COUNTA(G31:I31)&lt;&gt;3,"",VLOOKUP(Q31 &amp; " " &amp; R31,Hilfstabelle!A:B,2,0))</f>
        <v/>
      </c>
      <c r="F31" s="85" t="str">
        <f>IF(COUNTA(G31:I31)&lt;&gt;3,"",VLOOKUP(VALUE($C$4)-VALUE(H31),Hilfstabelle!$M:$Q,IF(I31="w",5,4),FALSE))</f>
        <v/>
      </c>
      <c r="G31" s="11"/>
      <c r="H31" s="91"/>
      <c r="I31" s="11"/>
      <c r="J31" s="13"/>
      <c r="K31" s="91"/>
      <c r="L31" s="100"/>
      <c r="M31" s="91"/>
      <c r="N31" s="91"/>
      <c r="O31" s="95"/>
      <c r="Q31" s="83" t="str">
        <f>IF(COUNTA(G31:I31)&lt;&gt;3,"",VLOOKUP($C$4-H31,Hilfstabelle!$M:$Q,IF(I31="w",3,2),FALSE))</f>
        <v/>
      </c>
      <c r="R31" s="83" t="str">
        <f>IF(COUNTA(G31:I31)&lt;&gt;3,"",VLOOKUP(G31,Hilfstabelle!$E:$F,2,FALSE))</f>
        <v/>
      </c>
      <c r="S31" s="83"/>
      <c r="T31" s="83"/>
      <c r="AJ31" s="22"/>
      <c r="AK31" s="22"/>
      <c r="AN31" s="22"/>
      <c r="AO31" s="22"/>
    </row>
    <row r="32" spans="1:41" x14ac:dyDescent="0.25">
      <c r="A32" s="84" t="str">
        <f t="shared" si="0"/>
        <v/>
      </c>
      <c r="B32" s="91"/>
      <c r="C32" s="91"/>
      <c r="D32" s="91"/>
      <c r="E32" s="85" t="str">
        <f>IF(COUNTA(G32:I32)&lt;&gt;3,"",VLOOKUP(Q32 &amp; " " &amp; R32,Hilfstabelle!A:B,2,0))</f>
        <v/>
      </c>
      <c r="F32" s="85" t="str">
        <f>IF(COUNTA(G32:I32)&lt;&gt;3,"",VLOOKUP(VALUE($C$4)-VALUE(H32),Hilfstabelle!$M:$Q,IF(I32="w",5,4),FALSE))</f>
        <v/>
      </c>
      <c r="G32" s="11"/>
      <c r="H32" s="91"/>
      <c r="I32" s="11"/>
      <c r="J32" s="13"/>
      <c r="K32" s="91"/>
      <c r="L32" s="100"/>
      <c r="M32" s="91"/>
      <c r="N32" s="91"/>
      <c r="O32" s="95"/>
      <c r="Q32" s="83" t="str">
        <f>IF(COUNTA(G32:I32)&lt;&gt;3,"",VLOOKUP($C$4-H32,Hilfstabelle!$M:$Q,IF(I32="w",3,2),FALSE))</f>
        <v/>
      </c>
      <c r="R32" s="83" t="str">
        <f>IF(COUNTA(G32:I32)&lt;&gt;3,"",VLOOKUP(G32,Hilfstabelle!$E:$F,2,FALSE))</f>
        <v/>
      </c>
      <c r="S32" s="83"/>
      <c r="T32" s="83"/>
      <c r="AJ32" s="22"/>
      <c r="AK32" s="22"/>
      <c r="AN32" s="22"/>
      <c r="AO32" s="22"/>
    </row>
    <row r="33" spans="1:41" x14ac:dyDescent="0.25">
      <c r="A33" s="84" t="str">
        <f t="shared" si="0"/>
        <v/>
      </c>
      <c r="B33" s="91"/>
      <c r="C33" s="91"/>
      <c r="D33" s="91"/>
      <c r="E33" s="85" t="str">
        <f>IF(COUNTA(G33:I33)&lt;&gt;3,"",VLOOKUP(Q33 &amp; " " &amp; R33,Hilfstabelle!A:B,2,0))</f>
        <v/>
      </c>
      <c r="F33" s="85" t="str">
        <f>IF(COUNTA(G33:I33)&lt;&gt;3,"",VLOOKUP(VALUE($C$4)-VALUE(H33),Hilfstabelle!$M:$Q,IF(I33="w",5,4),FALSE))</f>
        <v/>
      </c>
      <c r="G33" s="11"/>
      <c r="H33" s="91"/>
      <c r="I33" s="11"/>
      <c r="J33" s="13"/>
      <c r="K33" s="91"/>
      <c r="L33" s="100"/>
      <c r="M33" s="91"/>
      <c r="N33" s="91"/>
      <c r="O33" s="95"/>
      <c r="Q33" s="83" t="str">
        <f>IF(COUNTA(G33:I33)&lt;&gt;3,"",VLOOKUP($C$4-H33,Hilfstabelle!$M:$Q,IF(I33="w",3,2),FALSE))</f>
        <v/>
      </c>
      <c r="R33" s="83" t="str">
        <f>IF(COUNTA(G33:I33)&lt;&gt;3,"",VLOOKUP(G33,Hilfstabelle!$E:$F,2,FALSE))</f>
        <v/>
      </c>
      <c r="S33" s="83"/>
      <c r="T33" s="83"/>
      <c r="AJ33" s="22"/>
      <c r="AK33" s="22"/>
      <c r="AN33" s="22"/>
      <c r="AO33" s="22"/>
    </row>
    <row r="34" spans="1:41" x14ac:dyDescent="0.25">
      <c r="A34" s="84" t="str">
        <f t="shared" si="0"/>
        <v/>
      </c>
      <c r="B34" s="91"/>
      <c r="C34" s="91"/>
      <c r="D34" s="91"/>
      <c r="E34" s="85" t="str">
        <f>IF(COUNTA(G34:I34)&lt;&gt;3,"",VLOOKUP(Q34 &amp; " " &amp; R34,Hilfstabelle!A:B,2,0))</f>
        <v/>
      </c>
      <c r="F34" s="85" t="str">
        <f>IF(COUNTA(G34:I34)&lt;&gt;3,"",VLOOKUP(VALUE($C$4)-VALUE(H34),Hilfstabelle!$M:$Q,IF(I34="w",5,4),FALSE))</f>
        <v/>
      </c>
      <c r="G34" s="11"/>
      <c r="H34" s="91"/>
      <c r="I34" s="11"/>
      <c r="J34" s="13"/>
      <c r="K34" s="91"/>
      <c r="L34" s="100"/>
      <c r="M34" s="91"/>
      <c r="N34" s="91"/>
      <c r="O34" s="95"/>
      <c r="Q34" s="83" t="str">
        <f>IF(COUNTA(G34:I34)&lt;&gt;3,"",VLOOKUP($C$4-H34,Hilfstabelle!$M:$Q,IF(I34="w",3,2),FALSE))</f>
        <v/>
      </c>
      <c r="R34" s="83" t="str">
        <f>IF(COUNTA(G34:I34)&lt;&gt;3,"",VLOOKUP(G34,Hilfstabelle!$E:$F,2,FALSE))</f>
        <v/>
      </c>
      <c r="S34" s="83"/>
      <c r="T34" s="83"/>
      <c r="AJ34" s="22"/>
      <c r="AK34" s="22"/>
      <c r="AN34" s="22"/>
      <c r="AO34" s="22"/>
    </row>
    <row r="35" spans="1:41" x14ac:dyDescent="0.25">
      <c r="A35" s="84" t="str">
        <f t="shared" si="0"/>
        <v/>
      </c>
      <c r="B35" s="91"/>
      <c r="C35" s="91"/>
      <c r="D35" s="91"/>
      <c r="E35" s="85" t="str">
        <f>IF(COUNTA(G35:I35)&lt;&gt;3,"",VLOOKUP(Q35 &amp; " " &amp; R35,Hilfstabelle!A:B,2,0))</f>
        <v/>
      </c>
      <c r="F35" s="85" t="str">
        <f>IF(COUNTA(G35:I35)&lt;&gt;3,"",VLOOKUP(VALUE($C$4)-VALUE(H35),Hilfstabelle!$M:$Q,IF(I35="w",5,4),FALSE))</f>
        <v/>
      </c>
      <c r="G35" s="11"/>
      <c r="H35" s="91"/>
      <c r="I35" s="11"/>
      <c r="J35" s="13"/>
      <c r="K35" s="91"/>
      <c r="L35" s="100"/>
      <c r="M35" s="91"/>
      <c r="N35" s="91"/>
      <c r="O35" s="95"/>
      <c r="Q35" s="83" t="str">
        <f>IF(COUNTA(G35:I35)&lt;&gt;3,"",VLOOKUP($C$4-H35,Hilfstabelle!$M:$Q,IF(I35="w",3,2),FALSE))</f>
        <v/>
      </c>
      <c r="R35" s="83" t="str">
        <f>IF(COUNTA(G35:I35)&lt;&gt;3,"",VLOOKUP(G35,Hilfstabelle!$E:$F,2,FALSE))</f>
        <v/>
      </c>
      <c r="S35" s="83"/>
      <c r="T35" s="83"/>
      <c r="AJ35" s="22"/>
      <c r="AK35" s="22"/>
      <c r="AN35" s="22"/>
      <c r="AO35" s="22"/>
    </row>
    <row r="36" spans="1:41" x14ac:dyDescent="0.25">
      <c r="A36" s="84" t="str">
        <f t="shared" si="0"/>
        <v/>
      </c>
      <c r="B36" s="91"/>
      <c r="C36" s="91"/>
      <c r="D36" s="91"/>
      <c r="E36" s="85" t="str">
        <f>IF(COUNTA(G36:I36)&lt;&gt;3,"",VLOOKUP(Q36 &amp; " " &amp; R36,Hilfstabelle!A:B,2,0))</f>
        <v/>
      </c>
      <c r="F36" s="85" t="str">
        <f>IF(COUNTA(G36:I36)&lt;&gt;3,"",VLOOKUP(VALUE($C$4)-VALUE(H36),Hilfstabelle!$M:$Q,IF(I36="w",5,4),FALSE))</f>
        <v/>
      </c>
      <c r="G36" s="11"/>
      <c r="H36" s="91"/>
      <c r="I36" s="11"/>
      <c r="J36" s="13"/>
      <c r="K36" s="91"/>
      <c r="L36" s="100"/>
      <c r="M36" s="91"/>
      <c r="N36" s="91"/>
      <c r="O36" s="95"/>
      <c r="Q36" s="83" t="str">
        <f>IF(COUNTA(G36:I36)&lt;&gt;3,"",VLOOKUP($C$4-H36,Hilfstabelle!$M:$Q,IF(I36="w",3,2),FALSE))</f>
        <v/>
      </c>
      <c r="R36" s="83" t="str">
        <f>IF(COUNTA(G36:I36)&lt;&gt;3,"",VLOOKUP(G36,Hilfstabelle!$E:$F,2,FALSE))</f>
        <v/>
      </c>
      <c r="S36" s="83"/>
      <c r="T36" s="83"/>
      <c r="AJ36" s="22"/>
      <c r="AK36" s="22"/>
      <c r="AN36" s="22"/>
      <c r="AO36" s="22"/>
    </row>
    <row r="37" spans="1:41" x14ac:dyDescent="0.25">
      <c r="A37" s="84" t="str">
        <f t="shared" si="0"/>
        <v/>
      </c>
      <c r="B37" s="91"/>
      <c r="C37" s="91"/>
      <c r="D37" s="91"/>
      <c r="E37" s="85" t="str">
        <f>IF(COUNTA(G37:I37)&lt;&gt;3,"",VLOOKUP(Q37 &amp; " " &amp; R37,Hilfstabelle!A:B,2,0))</f>
        <v/>
      </c>
      <c r="F37" s="85" t="str">
        <f>IF(COUNTA(G37:I37)&lt;&gt;3,"",VLOOKUP(VALUE($C$4)-VALUE(H37),Hilfstabelle!$M:$Q,IF(I37="w",5,4),FALSE))</f>
        <v/>
      </c>
      <c r="G37" s="11"/>
      <c r="H37" s="91"/>
      <c r="I37" s="11"/>
      <c r="J37" s="13"/>
      <c r="K37" s="91"/>
      <c r="L37" s="100"/>
      <c r="M37" s="91"/>
      <c r="N37" s="91"/>
      <c r="O37" s="95"/>
      <c r="Q37" s="83" t="str">
        <f>IF(COUNTA(G37:I37)&lt;&gt;3,"",VLOOKUP($C$4-H37,Hilfstabelle!$M:$Q,IF(I37="w",3,2),FALSE))</f>
        <v/>
      </c>
      <c r="R37" s="83" t="str">
        <f>IF(COUNTA(G37:I37)&lt;&gt;3,"",VLOOKUP(G37,Hilfstabelle!$E:$F,2,FALSE))</f>
        <v/>
      </c>
      <c r="S37" s="83"/>
      <c r="T37" s="83"/>
      <c r="AJ37" s="22"/>
      <c r="AK37" s="22"/>
      <c r="AN37" s="22"/>
      <c r="AO37" s="22"/>
    </row>
    <row r="38" spans="1:41" x14ac:dyDescent="0.25">
      <c r="A38" s="84" t="str">
        <f t="shared" si="0"/>
        <v/>
      </c>
      <c r="B38" s="91"/>
      <c r="C38" s="91"/>
      <c r="D38" s="91"/>
      <c r="E38" s="85" t="str">
        <f>IF(COUNTA(G38:I38)&lt;&gt;3,"",VLOOKUP(Q38 &amp; " " &amp; R38,Hilfstabelle!A:B,2,0))</f>
        <v/>
      </c>
      <c r="F38" s="85" t="str">
        <f>IF(COUNTA(G38:I38)&lt;&gt;3,"",VLOOKUP(VALUE($C$4)-VALUE(H38),Hilfstabelle!$M:$Q,IF(I38="w",5,4),FALSE))</f>
        <v/>
      </c>
      <c r="G38" s="11"/>
      <c r="H38" s="91"/>
      <c r="I38" s="11"/>
      <c r="J38" s="13"/>
      <c r="K38" s="91"/>
      <c r="L38" s="100"/>
      <c r="M38" s="91"/>
      <c r="N38" s="91"/>
      <c r="O38" s="95"/>
      <c r="Q38" s="83" t="str">
        <f>IF(COUNTA(G38:I38)&lt;&gt;3,"",VLOOKUP($C$4-H38,Hilfstabelle!$M:$Q,IF(I38="w",3,2),FALSE))</f>
        <v/>
      </c>
      <c r="R38" s="83" t="str">
        <f>IF(COUNTA(G38:I38)&lt;&gt;3,"",VLOOKUP(G38,Hilfstabelle!$E:$F,2,FALSE))</f>
        <v/>
      </c>
      <c r="S38" s="83"/>
      <c r="T38" s="83"/>
      <c r="AJ38" s="22"/>
      <c r="AK38" s="22"/>
      <c r="AN38" s="22"/>
      <c r="AO38" s="22"/>
    </row>
    <row r="39" spans="1:41" x14ac:dyDescent="0.25">
      <c r="A39" s="84" t="str">
        <f t="shared" si="0"/>
        <v/>
      </c>
      <c r="B39" s="91"/>
      <c r="C39" s="91"/>
      <c r="D39" s="91"/>
      <c r="E39" s="85" t="str">
        <f>IF(COUNTA(G39:I39)&lt;&gt;3,"",VLOOKUP(Q39 &amp; " " &amp; R39,Hilfstabelle!A:B,2,0))</f>
        <v/>
      </c>
      <c r="F39" s="85" t="str">
        <f>IF(COUNTA(G39:I39)&lt;&gt;3,"",VLOOKUP(VALUE($C$4)-VALUE(H39),Hilfstabelle!$M:$Q,IF(I39="w",5,4),FALSE))</f>
        <v/>
      </c>
      <c r="G39" s="11"/>
      <c r="H39" s="91"/>
      <c r="I39" s="11"/>
      <c r="J39" s="13"/>
      <c r="K39" s="91"/>
      <c r="L39" s="100"/>
      <c r="M39" s="91"/>
      <c r="N39" s="91"/>
      <c r="O39" s="95"/>
      <c r="Q39" s="83" t="str">
        <f>IF(COUNTA(G39:I39)&lt;&gt;3,"",VLOOKUP($C$4-H39,Hilfstabelle!$M:$Q,IF(I39="w",3,2),FALSE))</f>
        <v/>
      </c>
      <c r="R39" s="83" t="str">
        <f>IF(COUNTA(G39:I39)&lt;&gt;3,"",VLOOKUP(G39,Hilfstabelle!$E:$F,2,FALSE))</f>
        <v/>
      </c>
      <c r="S39" s="83"/>
      <c r="T39" s="83"/>
      <c r="AJ39" s="22"/>
      <c r="AK39" s="22"/>
      <c r="AN39" s="22"/>
      <c r="AO39" s="22"/>
    </row>
    <row r="40" spans="1:41" x14ac:dyDescent="0.25">
      <c r="A40" s="84" t="str">
        <f t="shared" si="0"/>
        <v/>
      </c>
      <c r="B40" s="91"/>
      <c r="C40" s="91"/>
      <c r="D40" s="91"/>
      <c r="E40" s="85" t="str">
        <f>IF(COUNTA(G40:I40)&lt;&gt;3,"",VLOOKUP(Q40 &amp; " " &amp; R40,Hilfstabelle!A:B,2,0))</f>
        <v/>
      </c>
      <c r="F40" s="85" t="str">
        <f>IF(COUNTA(G40:I40)&lt;&gt;3,"",VLOOKUP(VALUE($C$4)-VALUE(H40),Hilfstabelle!$M:$Q,IF(I40="w",5,4),FALSE))</f>
        <v/>
      </c>
      <c r="G40" s="11"/>
      <c r="H40" s="91"/>
      <c r="I40" s="11"/>
      <c r="J40" s="13"/>
      <c r="K40" s="91"/>
      <c r="L40" s="100"/>
      <c r="M40" s="91"/>
      <c r="N40" s="91"/>
      <c r="O40" s="95"/>
      <c r="Q40" s="83" t="str">
        <f>IF(COUNTA(G40:I40)&lt;&gt;3,"",VLOOKUP($C$4-H40,Hilfstabelle!$M:$Q,IF(I40="w",3,2),FALSE))</f>
        <v/>
      </c>
      <c r="R40" s="83" t="str">
        <f>IF(COUNTA(G40:I40)&lt;&gt;3,"",VLOOKUP(G40,Hilfstabelle!$E:$F,2,FALSE))</f>
        <v/>
      </c>
      <c r="S40" s="83"/>
      <c r="T40" s="83"/>
      <c r="AJ40" s="22"/>
      <c r="AK40" s="22"/>
      <c r="AN40" s="22"/>
      <c r="AO40" s="22"/>
    </row>
    <row r="41" spans="1:41" x14ac:dyDescent="0.25">
      <c r="A41" s="84" t="str">
        <f t="shared" si="0"/>
        <v/>
      </c>
      <c r="B41" s="91"/>
      <c r="C41" s="91"/>
      <c r="D41" s="91"/>
      <c r="E41" s="85" t="str">
        <f>IF(COUNTA(G41:I41)&lt;&gt;3,"",VLOOKUP(Q41 &amp; " " &amp; R41,Hilfstabelle!A:B,2,0))</f>
        <v/>
      </c>
      <c r="F41" s="85" t="str">
        <f>IF(COUNTA(G41:I41)&lt;&gt;3,"",VLOOKUP(VALUE($C$4)-VALUE(H41),Hilfstabelle!$M:$Q,IF(I41="w",5,4),FALSE))</f>
        <v/>
      </c>
      <c r="G41" s="11"/>
      <c r="H41" s="91"/>
      <c r="I41" s="11"/>
      <c r="J41" s="13"/>
      <c r="K41" s="91"/>
      <c r="L41" s="100"/>
      <c r="M41" s="91"/>
      <c r="N41" s="91"/>
      <c r="O41" s="95"/>
      <c r="Q41" s="83" t="str">
        <f>IF(COUNTA(G41:I41)&lt;&gt;3,"",VLOOKUP($C$4-H41,Hilfstabelle!$M:$Q,IF(I41="w",3,2),FALSE))</f>
        <v/>
      </c>
      <c r="R41" s="83" t="str">
        <f>IF(COUNTA(G41:I41)&lt;&gt;3,"",VLOOKUP(G41,Hilfstabelle!$E:$F,2,FALSE))</f>
        <v/>
      </c>
      <c r="S41" s="83"/>
      <c r="T41" s="83"/>
      <c r="AJ41" s="22"/>
      <c r="AK41" s="22"/>
      <c r="AN41" s="22"/>
      <c r="AO41" s="22"/>
    </row>
    <row r="42" spans="1:41" ht="15.75" thickBot="1" x14ac:dyDescent="0.3">
      <c r="A42" s="86" t="str">
        <f t="shared" si="0"/>
        <v/>
      </c>
      <c r="B42" s="92"/>
      <c r="C42" s="92"/>
      <c r="D42" s="92"/>
      <c r="E42" s="109" t="str">
        <f>IF(COUNTA(G42:I42)&lt;&gt;3,"",VLOOKUP(Q42 &amp; " " &amp; R42,Hilfstabelle!A:B,2,0))</f>
        <v/>
      </c>
      <c r="F42" s="109" t="str">
        <f>IF(COUNTA(G42:I42)&lt;&gt;3,"",VLOOKUP(VALUE($C$4)-VALUE(H42),Hilfstabelle!$M:$Q,IF(I42="w",5,4),FALSE))</f>
        <v/>
      </c>
      <c r="G42" s="12"/>
      <c r="H42" s="92"/>
      <c r="I42" s="12"/>
      <c r="J42" s="14"/>
      <c r="K42" s="96"/>
      <c r="L42" s="101"/>
      <c r="M42" s="96"/>
      <c r="N42" s="96"/>
      <c r="O42" s="97"/>
      <c r="Q42" s="83" t="str">
        <f>IF(COUNTA(G42:I42)&lt;&gt;3,"",VLOOKUP($C$4-H42,Hilfstabelle!$M:$Q,IF(I42="w",3,2),FALSE))</f>
        <v/>
      </c>
      <c r="R42" s="83" t="str">
        <f>IF(COUNTA(G42:I42)&lt;&gt;3,"",VLOOKUP(G42,Hilfstabelle!$E:$F,2,FALSE))</f>
        <v/>
      </c>
      <c r="S42" s="83"/>
      <c r="T42" s="83"/>
      <c r="AJ42" s="22"/>
      <c r="AK42" s="22"/>
      <c r="AN42" s="22"/>
      <c r="AO42" s="22"/>
    </row>
    <row r="43" spans="1:41" ht="15.75" thickTop="1" x14ac:dyDescent="0.25">
      <c r="AJ43" s="22"/>
      <c r="AK43" s="22"/>
      <c r="AN43" s="22"/>
      <c r="AO43" s="22"/>
    </row>
    <row r="44" spans="1:41" x14ac:dyDescent="0.25">
      <c r="AJ44" s="22"/>
      <c r="AK44" s="22"/>
      <c r="AN44" s="22"/>
      <c r="AO44" s="22"/>
    </row>
    <row r="45" spans="1:41" x14ac:dyDescent="0.25">
      <c r="AJ45" s="22"/>
      <c r="AK45" s="22"/>
      <c r="AN45" s="22"/>
      <c r="AO45" s="22"/>
    </row>
    <row r="46" spans="1:41" x14ac:dyDescent="0.25">
      <c r="AJ46" s="22"/>
      <c r="AK46" s="22"/>
      <c r="AN46" s="22"/>
      <c r="AO46" s="22"/>
    </row>
    <row r="47" spans="1:41" x14ac:dyDescent="0.25">
      <c r="AJ47" s="22"/>
      <c r="AK47" s="22"/>
      <c r="AN47" s="22"/>
      <c r="AO47" s="22"/>
    </row>
    <row r="48" spans="1:41" x14ac:dyDescent="0.25">
      <c r="AJ48" s="22"/>
      <c r="AK48" s="22"/>
      <c r="AN48" s="22"/>
      <c r="AO48" s="22"/>
    </row>
    <row r="49" spans="36:41" x14ac:dyDescent="0.25">
      <c r="AJ49" s="22"/>
      <c r="AK49" s="22"/>
      <c r="AN49" s="22"/>
      <c r="AO49" s="22"/>
    </row>
    <row r="50" spans="36:41" x14ac:dyDescent="0.25">
      <c r="AJ50" s="22"/>
      <c r="AK50" s="22"/>
      <c r="AN50" s="22"/>
      <c r="AO50" s="22"/>
    </row>
    <row r="51" spans="36:41" x14ac:dyDescent="0.25">
      <c r="AJ51" s="22"/>
      <c r="AK51" s="22"/>
      <c r="AN51" s="22"/>
      <c r="AO51" s="22"/>
    </row>
    <row r="52" spans="36:41" x14ac:dyDescent="0.25">
      <c r="AJ52" s="22"/>
      <c r="AK52" s="22"/>
      <c r="AN52" s="22"/>
      <c r="AO52" s="22"/>
    </row>
  </sheetData>
  <sheetProtection password="C8F3" sheet="1" objects="1" scenarios="1" selectLockedCells="1"/>
  <mergeCells count="27">
    <mergeCell ref="J2:N2"/>
    <mergeCell ref="J4:N5"/>
    <mergeCell ref="J7:N11"/>
    <mergeCell ref="C8:I8"/>
    <mergeCell ref="C9:I9"/>
    <mergeCell ref="C10:I10"/>
    <mergeCell ref="H2:I2"/>
    <mergeCell ref="T13:T17"/>
    <mergeCell ref="C6:F6"/>
    <mergeCell ref="R13:R17"/>
    <mergeCell ref="P13:P17"/>
    <mergeCell ref="H13:H17"/>
    <mergeCell ref="L13:L17"/>
    <mergeCell ref="M13:M17"/>
    <mergeCell ref="C13:C17"/>
    <mergeCell ref="D13:D17"/>
    <mergeCell ref="E13:E17"/>
    <mergeCell ref="F13:F17"/>
    <mergeCell ref="N13:N17"/>
    <mergeCell ref="O13:O17"/>
    <mergeCell ref="A13:A17"/>
    <mergeCell ref="S13:S17"/>
    <mergeCell ref="G13:G16"/>
    <mergeCell ref="I13:I16"/>
    <mergeCell ref="J13:K16"/>
    <mergeCell ref="Q13:Q17"/>
    <mergeCell ref="B13:B17"/>
  </mergeCells>
  <phoneticPr fontId="13" type="noConversion"/>
  <dataValidations xWindow="426" yWindow="733" count="4">
    <dataValidation type="list" allowBlank="1" showInputMessage="1" showErrorMessage="1" sqref="C6:F6" xr:uid="{00000000-0002-0000-0000-000000000000}">
      <formula1>"Bitte Meisterschaft auswählen,Halle,144er im Freien,Feldrunde,Waldrunde,Bogenlaufen,3D,720er im Freien,900er im Freien"</formula1>
    </dataValidation>
    <dataValidation type="list" allowBlank="1" showInputMessage="1" showErrorMessage="1" sqref="J18:J42" xr:uid="{00000000-0002-0000-0000-000001000000}">
      <formula1>"VM,BM,LM"</formula1>
    </dataValidation>
    <dataValidation type="list" allowBlank="1" showInputMessage="1" showErrorMessage="1" sqref="I18:I42" xr:uid="{00000000-0002-0000-0000-000002000000}">
      <formula1>"w,m"</formula1>
    </dataValidation>
    <dataValidation type="custom" errorStyle="information" allowBlank="1" showInputMessage="1" showErrorMessage="1" errorTitle="falsche Klasse" error="Diese Klasse ist bei dieser Meisterschaft nicht ausgeschrieben._x000a_Bitte Ändern" sqref="H18:H42" xr:uid="{00000000-0002-0000-0000-000003000000}">
      <formula1>OR(AND($C$6="720er im Freien",$C$4-H18&gt;10),AND($C$6="900er im Freien",$C$4-H18&gt;12))</formula1>
    </dataValidation>
  </dataValidations>
  <hyperlinks>
    <hyperlink ref="J4" r:id="rId1" xr:uid="{00000000-0004-0000-0000-000000000000}"/>
  </hyperlinks>
  <printOptions horizontalCentered="1"/>
  <pageMargins left="0.15748031496062992" right="0.15748031496062992" top="0.98425196850393704" bottom="0.15748031496062992" header="0.75" footer="0.31496062992125984"/>
  <pageSetup paperSize="9" scale="74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xWindow="426" yWindow="733" count="2">
        <x14:dataValidation type="list" allowBlank="1" showInputMessage="1" showErrorMessage="1" xr:uid="{00000000-0002-0000-0000-000004000000}">
          <x14:formula1>
            <xm:f>IF(OR(C6="Halle",C6="144er im Freien"),Hilfstabelle!$F$18:$F$20,Hilfstabelle!$F$21)</xm:f>
          </x14:formula1>
          <xm:sqref>J2:N2</xm:sqref>
        </x14:dataValidation>
        <x14:dataValidation type="list" allowBlank="1" showInputMessage="1" showErrorMessage="1" xr:uid="{00000000-0002-0000-0000-000005000000}">
          <x14:formula1>
            <xm:f>IF($C$6="Bogenlaufen",Hilfstabelle!$I$2:$I$4,Hilfstabelle!$E$2:$E$10)</xm:f>
          </x14:formula1>
          <xm:sqref>G18:G42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W146"/>
  <sheetViews>
    <sheetView workbookViewId="0">
      <selection activeCell="A29" sqref="A29"/>
    </sheetView>
  </sheetViews>
  <sheetFormatPr baseColWidth="10" defaultRowHeight="15" x14ac:dyDescent="0.25"/>
  <cols>
    <col min="1" max="1" width="30" bestFit="1" customWidth="1"/>
    <col min="2" max="3" width="11.42578125" style="1"/>
    <col min="5" max="5" width="3.5703125" style="5" bestFit="1" customWidth="1"/>
    <col min="6" max="6" width="16.28515625" style="5" bestFit="1" customWidth="1"/>
    <col min="7" max="7" width="22.42578125" style="5" bestFit="1" customWidth="1"/>
    <col min="9" max="9" width="3.5703125" style="7" bestFit="1" customWidth="1"/>
    <col min="10" max="10" width="17.42578125" style="7" bestFit="1" customWidth="1"/>
    <col min="11" max="11" width="24.28515625" style="7" bestFit="1" customWidth="1"/>
    <col min="13" max="13" width="4.42578125" style="2" bestFit="1" customWidth="1"/>
    <col min="14" max="14" width="13.85546875" style="2" bestFit="1" customWidth="1"/>
    <col min="15" max="15" width="13.28515625" style="2" bestFit="1" customWidth="1"/>
    <col min="16" max="16" width="13.85546875" style="9" bestFit="1" customWidth="1"/>
    <col min="17" max="17" width="13.28515625" style="9" bestFit="1" customWidth="1"/>
    <col min="19" max="19" width="11.42578125" style="3"/>
    <col min="20" max="20" width="13.42578125" style="3" customWidth="1"/>
    <col min="21" max="21" width="12.7109375" style="3" customWidth="1"/>
    <col min="22" max="23" width="11.42578125" style="10"/>
  </cols>
  <sheetData>
    <row r="1" spans="1:23" x14ac:dyDescent="0.25">
      <c r="A1" s="175" t="s">
        <v>215</v>
      </c>
      <c r="B1" s="175"/>
      <c r="C1" s="108"/>
      <c r="E1" s="171" t="s">
        <v>216</v>
      </c>
      <c r="F1" s="171"/>
      <c r="G1" s="171"/>
      <c r="I1" s="172" t="s">
        <v>217</v>
      </c>
      <c r="J1" s="172"/>
      <c r="K1" s="172"/>
      <c r="M1" s="173" t="s">
        <v>218</v>
      </c>
      <c r="N1" s="173"/>
      <c r="O1" s="173"/>
      <c r="P1" s="173"/>
      <c r="Q1" s="173"/>
      <c r="S1" s="174" t="s">
        <v>219</v>
      </c>
      <c r="T1" s="174"/>
      <c r="U1" s="174"/>
      <c r="V1" s="174"/>
      <c r="W1" s="174"/>
    </row>
    <row r="2" spans="1:23" x14ac:dyDescent="0.25">
      <c r="A2" s="1" t="s">
        <v>162</v>
      </c>
      <c r="B2" s="1" t="s">
        <v>161</v>
      </c>
      <c r="E2" s="4" t="s">
        <v>22</v>
      </c>
      <c r="F2" s="4" t="s">
        <v>23</v>
      </c>
      <c r="G2" s="5" t="str">
        <f>CONCATENATE(E2,"  =  ",F2)</f>
        <v>Rc  =  Recurve</v>
      </c>
      <c r="I2" s="6" t="s">
        <v>38</v>
      </c>
      <c r="J2" s="6" t="s">
        <v>177</v>
      </c>
      <c r="K2" s="7" t="str">
        <f>CONCATENATE(I2,"  =  ",J2)</f>
        <v>SB  =  Standardbogen</v>
      </c>
      <c r="M2" s="2" t="s">
        <v>47</v>
      </c>
      <c r="N2" s="2" t="s">
        <v>220</v>
      </c>
      <c r="O2" s="2" t="s">
        <v>221</v>
      </c>
      <c r="P2" s="2" t="s">
        <v>222</v>
      </c>
      <c r="Q2" s="2" t="s">
        <v>223</v>
      </c>
      <c r="S2" s="3" t="s">
        <v>47</v>
      </c>
      <c r="T2" s="3" t="s">
        <v>220</v>
      </c>
      <c r="U2" s="3" t="s">
        <v>221</v>
      </c>
      <c r="V2" s="3" t="s">
        <v>222</v>
      </c>
      <c r="W2" s="3" t="s">
        <v>223</v>
      </c>
    </row>
    <row r="3" spans="1:23" x14ac:dyDescent="0.25">
      <c r="A3" s="8" t="s">
        <v>48</v>
      </c>
      <c r="B3" s="1">
        <v>1</v>
      </c>
      <c r="C3" s="1">
        <v>80</v>
      </c>
      <c r="E3" s="4" t="s">
        <v>24</v>
      </c>
      <c r="F3" s="4" t="s">
        <v>25</v>
      </c>
      <c r="G3" s="5" t="str">
        <f t="shared" ref="G3:G10" si="0">CONCATENATE(E3,"  =  ",F3)</f>
        <v>Cu  =  Compound</v>
      </c>
      <c r="I3" s="6" t="s">
        <v>39</v>
      </c>
      <c r="J3" s="6" t="s">
        <v>178</v>
      </c>
      <c r="K3" s="7" t="str">
        <f>CONCATENATE(I3,"  =  ",J3)</f>
        <v>TB  =  Traditioneller Bogen</v>
      </c>
      <c r="M3" s="2">
        <v>1</v>
      </c>
      <c r="N3" s="2" t="s">
        <v>167</v>
      </c>
      <c r="O3" s="2" t="s">
        <v>171</v>
      </c>
      <c r="P3" s="9" t="str">
        <f t="shared" ref="P3:Q20" si="1">LEFT(N3,3)</f>
        <v>U10</v>
      </c>
      <c r="Q3" s="9" t="str">
        <f t="shared" si="1"/>
        <v>U10</v>
      </c>
      <c r="S3" s="3">
        <v>1</v>
      </c>
      <c r="T3" s="3" t="s">
        <v>167</v>
      </c>
      <c r="U3" s="3" t="s">
        <v>171</v>
      </c>
      <c r="V3" s="10" t="str">
        <f t="shared" ref="V3:W20" si="2">LEFT(T3,3)</f>
        <v>U10</v>
      </c>
      <c r="W3" s="10" t="str">
        <f t="shared" si="2"/>
        <v>U10</v>
      </c>
    </row>
    <row r="4" spans="1:23" x14ac:dyDescent="0.25">
      <c r="A4" s="8" t="s">
        <v>49</v>
      </c>
      <c r="B4" s="1">
        <v>2</v>
      </c>
      <c r="C4" s="1">
        <v>80</v>
      </c>
      <c r="E4" s="4" t="s">
        <v>26</v>
      </c>
      <c r="F4" s="4" t="s">
        <v>27</v>
      </c>
      <c r="G4" s="5" t="str">
        <f t="shared" si="0"/>
        <v>Bb  =  Blankbogen</v>
      </c>
      <c r="I4" s="6" t="s">
        <v>40</v>
      </c>
      <c r="J4" s="6" t="s">
        <v>41</v>
      </c>
      <c r="K4" s="7" t="str">
        <f t="shared" ref="K4" si="3">CONCATENATE(I4,"  =  ",J4)</f>
        <v>AK  =  Außer Konkurrenz</v>
      </c>
      <c r="M4" s="2">
        <v>2</v>
      </c>
      <c r="N4" s="2" t="s">
        <v>167</v>
      </c>
      <c r="O4" s="2" t="s">
        <v>171</v>
      </c>
      <c r="P4" s="9" t="str">
        <f t="shared" si="1"/>
        <v>U10</v>
      </c>
      <c r="Q4" s="9" t="str">
        <f t="shared" si="1"/>
        <v>U10</v>
      </c>
      <c r="S4" s="3">
        <v>2</v>
      </c>
      <c r="T4" s="3" t="s">
        <v>167</v>
      </c>
      <c r="U4" s="3" t="s">
        <v>171</v>
      </c>
      <c r="V4" s="10" t="str">
        <f t="shared" si="2"/>
        <v>U10</v>
      </c>
      <c r="W4" s="10" t="str">
        <f t="shared" si="2"/>
        <v>U10</v>
      </c>
    </row>
    <row r="5" spans="1:23" x14ac:dyDescent="0.25">
      <c r="A5" s="8" t="s">
        <v>50</v>
      </c>
      <c r="B5" s="1">
        <v>3</v>
      </c>
      <c r="C5" s="1">
        <v>60</v>
      </c>
      <c r="E5" s="4" t="s">
        <v>28</v>
      </c>
      <c r="F5" s="4" t="s">
        <v>29</v>
      </c>
      <c r="G5" s="5" t="str">
        <f t="shared" si="0"/>
        <v>Cb  =  Comp Blankbogen</v>
      </c>
      <c r="M5" s="2">
        <v>3</v>
      </c>
      <c r="N5" s="2" t="s">
        <v>167</v>
      </c>
      <c r="O5" s="2" t="s">
        <v>171</v>
      </c>
      <c r="P5" s="9" t="str">
        <f t="shared" si="1"/>
        <v>U10</v>
      </c>
      <c r="Q5" s="9" t="str">
        <f t="shared" si="1"/>
        <v>U10</v>
      </c>
      <c r="S5" s="3">
        <v>3</v>
      </c>
      <c r="T5" s="3" t="s">
        <v>167</v>
      </c>
      <c r="U5" s="3" t="s">
        <v>171</v>
      </c>
      <c r="V5" s="10" t="str">
        <f t="shared" si="2"/>
        <v>U10</v>
      </c>
      <c r="W5" s="10" t="str">
        <f t="shared" si="2"/>
        <v>U10</v>
      </c>
    </row>
    <row r="6" spans="1:23" x14ac:dyDescent="0.25">
      <c r="A6" s="8" t="s">
        <v>51</v>
      </c>
      <c r="B6" s="1">
        <v>4</v>
      </c>
      <c r="C6" s="1">
        <v>40</v>
      </c>
      <c r="E6" s="4" t="s">
        <v>30</v>
      </c>
      <c r="F6" s="4" t="s">
        <v>31</v>
      </c>
      <c r="G6" s="5" t="str">
        <f t="shared" si="0"/>
        <v>Jb  =  Jagdbogen</v>
      </c>
      <c r="M6" s="2">
        <v>4</v>
      </c>
      <c r="N6" s="2" t="s">
        <v>167</v>
      </c>
      <c r="O6" s="2" t="s">
        <v>171</v>
      </c>
      <c r="P6" s="9" t="str">
        <f t="shared" si="1"/>
        <v>U10</v>
      </c>
      <c r="Q6" s="9" t="str">
        <f t="shared" si="1"/>
        <v>U10</v>
      </c>
      <c r="S6" s="3">
        <v>4</v>
      </c>
      <c r="T6" s="3" t="s">
        <v>167</v>
      </c>
      <c r="U6" s="3" t="s">
        <v>171</v>
      </c>
      <c r="V6" s="10" t="str">
        <f t="shared" si="2"/>
        <v>U10</v>
      </c>
      <c r="W6" s="10" t="str">
        <f t="shared" si="2"/>
        <v>U10</v>
      </c>
    </row>
    <row r="7" spans="1:23" x14ac:dyDescent="0.25">
      <c r="A7" s="8" t="s">
        <v>52</v>
      </c>
      <c r="B7" s="1">
        <v>5</v>
      </c>
      <c r="C7" s="1" t="s">
        <v>53</v>
      </c>
      <c r="E7" s="4" t="s">
        <v>32</v>
      </c>
      <c r="F7" s="4" t="s">
        <v>33</v>
      </c>
      <c r="G7" s="5" t="str">
        <f t="shared" si="0"/>
        <v>Lb  =  Langbogen</v>
      </c>
      <c r="M7" s="2">
        <v>5</v>
      </c>
      <c r="N7" s="2" t="s">
        <v>167</v>
      </c>
      <c r="O7" s="2" t="s">
        <v>171</v>
      </c>
      <c r="P7" s="9" t="str">
        <f t="shared" si="1"/>
        <v>U10</v>
      </c>
      <c r="Q7" s="9" t="str">
        <f t="shared" si="1"/>
        <v>U10</v>
      </c>
      <c r="S7" s="3">
        <v>5</v>
      </c>
      <c r="T7" s="3" t="s">
        <v>167</v>
      </c>
      <c r="U7" s="3" t="s">
        <v>171</v>
      </c>
      <c r="V7" s="10" t="str">
        <f t="shared" si="2"/>
        <v>U10</v>
      </c>
      <c r="W7" s="10" t="str">
        <f t="shared" si="2"/>
        <v>U10</v>
      </c>
    </row>
    <row r="8" spans="1:23" x14ac:dyDescent="0.25">
      <c r="A8" s="8" t="s">
        <v>54</v>
      </c>
      <c r="B8" s="1">
        <v>6</v>
      </c>
      <c r="C8" s="1">
        <v>40</v>
      </c>
      <c r="E8" s="4" t="s">
        <v>34</v>
      </c>
      <c r="F8" s="4" t="s">
        <v>35</v>
      </c>
      <c r="G8" s="5" t="str">
        <f t="shared" si="0"/>
        <v>Pb  =  Primitivbogen</v>
      </c>
      <c r="M8" s="2">
        <v>6</v>
      </c>
      <c r="N8" s="2" t="s">
        <v>167</v>
      </c>
      <c r="O8" s="2" t="s">
        <v>171</v>
      </c>
      <c r="P8" s="9" t="str">
        <f t="shared" si="1"/>
        <v>U10</v>
      </c>
      <c r="Q8" s="9" t="str">
        <f t="shared" si="1"/>
        <v>U10</v>
      </c>
      <c r="S8" s="3">
        <v>6</v>
      </c>
      <c r="T8" s="3" t="s">
        <v>167</v>
      </c>
      <c r="U8" s="3" t="s">
        <v>171</v>
      </c>
      <c r="V8" s="10" t="str">
        <f t="shared" si="2"/>
        <v>U10</v>
      </c>
      <c r="W8" s="10" t="str">
        <f t="shared" si="2"/>
        <v>U10</v>
      </c>
    </row>
    <row r="9" spans="1:23" x14ac:dyDescent="0.25">
      <c r="A9" s="8" t="s">
        <v>55</v>
      </c>
      <c r="B9" s="1">
        <v>7</v>
      </c>
      <c r="C9" s="1">
        <v>40</v>
      </c>
      <c r="E9" s="4" t="s">
        <v>36</v>
      </c>
      <c r="F9" s="4" t="s">
        <v>37</v>
      </c>
      <c r="G9" s="5" t="str">
        <f t="shared" si="0"/>
        <v>Kb  =  Kompositbogen</v>
      </c>
      <c r="M9" s="2">
        <v>7</v>
      </c>
      <c r="N9" s="2" t="s">
        <v>167</v>
      </c>
      <c r="O9" s="2" t="s">
        <v>171</v>
      </c>
      <c r="P9" s="9" t="str">
        <f t="shared" si="1"/>
        <v>U10</v>
      </c>
      <c r="Q9" s="9" t="str">
        <f t="shared" si="1"/>
        <v>U10</v>
      </c>
      <c r="S9" s="3">
        <v>7</v>
      </c>
      <c r="T9" s="3" t="s">
        <v>167</v>
      </c>
      <c r="U9" s="3" t="s">
        <v>171</v>
      </c>
      <c r="V9" s="10" t="str">
        <f t="shared" si="2"/>
        <v>U10</v>
      </c>
      <c r="W9" s="10" t="str">
        <f t="shared" si="2"/>
        <v>U10</v>
      </c>
    </row>
    <row r="10" spans="1:23" x14ac:dyDescent="0.25">
      <c r="A10" s="8" t="s">
        <v>56</v>
      </c>
      <c r="B10" s="1">
        <v>11</v>
      </c>
      <c r="C10" s="1">
        <v>80</v>
      </c>
      <c r="E10" s="4" t="s">
        <v>40</v>
      </c>
      <c r="F10" s="4" t="s">
        <v>41</v>
      </c>
      <c r="G10" s="5" t="str">
        <f t="shared" si="0"/>
        <v>AK  =  Außer Konkurrenz</v>
      </c>
      <c r="M10" s="2">
        <v>8</v>
      </c>
      <c r="N10" s="2" t="s">
        <v>167</v>
      </c>
      <c r="O10" s="2" t="s">
        <v>171</v>
      </c>
      <c r="P10" s="9" t="str">
        <f t="shared" si="1"/>
        <v>U10</v>
      </c>
      <c r="Q10" s="9" t="str">
        <f t="shared" si="1"/>
        <v>U10</v>
      </c>
      <c r="S10" s="3">
        <v>8</v>
      </c>
      <c r="T10" s="3" t="s">
        <v>167</v>
      </c>
      <c r="U10" s="3" t="s">
        <v>171</v>
      </c>
      <c r="V10" s="10" t="str">
        <f t="shared" si="2"/>
        <v>U10</v>
      </c>
      <c r="W10" s="10" t="str">
        <f t="shared" si="2"/>
        <v>U10</v>
      </c>
    </row>
    <row r="11" spans="1:23" x14ac:dyDescent="0.25">
      <c r="A11" s="8" t="s">
        <v>57</v>
      </c>
      <c r="B11" s="1">
        <v>12</v>
      </c>
      <c r="C11" s="1">
        <v>80</v>
      </c>
      <c r="M11" s="2">
        <v>9</v>
      </c>
      <c r="N11" s="2" t="s">
        <v>167</v>
      </c>
      <c r="O11" s="2" t="s">
        <v>171</v>
      </c>
      <c r="P11" s="9" t="str">
        <f t="shared" si="1"/>
        <v>U10</v>
      </c>
      <c r="Q11" s="9" t="str">
        <f t="shared" si="1"/>
        <v>U10</v>
      </c>
      <c r="S11" s="3">
        <v>9</v>
      </c>
      <c r="T11" s="3" t="s">
        <v>167</v>
      </c>
      <c r="U11" s="3" t="s">
        <v>171</v>
      </c>
      <c r="V11" s="10" t="str">
        <f t="shared" si="2"/>
        <v>U10</v>
      </c>
      <c r="W11" s="10" t="str">
        <f t="shared" si="2"/>
        <v>U10</v>
      </c>
    </row>
    <row r="12" spans="1:23" x14ac:dyDescent="0.25">
      <c r="A12" s="8" t="s">
        <v>58</v>
      </c>
      <c r="B12" s="1">
        <v>13</v>
      </c>
      <c r="C12" s="1">
        <v>60</v>
      </c>
      <c r="M12" s="2">
        <v>10</v>
      </c>
      <c r="N12" s="2" t="s">
        <v>167</v>
      </c>
      <c r="O12" s="2" t="s">
        <v>171</v>
      </c>
      <c r="P12" s="9" t="str">
        <f t="shared" si="1"/>
        <v>U10</v>
      </c>
      <c r="Q12" s="9" t="str">
        <f t="shared" si="1"/>
        <v>U10</v>
      </c>
      <c r="S12" s="3">
        <v>10</v>
      </c>
      <c r="T12" s="3" t="s">
        <v>167</v>
      </c>
      <c r="U12" s="3" t="s">
        <v>171</v>
      </c>
      <c r="V12" s="10" t="str">
        <f t="shared" si="2"/>
        <v>U10</v>
      </c>
      <c r="W12" s="10" t="str">
        <f t="shared" si="2"/>
        <v>U10</v>
      </c>
    </row>
    <row r="13" spans="1:23" x14ac:dyDescent="0.25">
      <c r="A13" s="8" t="s">
        <v>59</v>
      </c>
      <c r="B13" s="1">
        <v>14</v>
      </c>
      <c r="C13" s="1">
        <v>40</v>
      </c>
      <c r="M13" s="2">
        <v>11</v>
      </c>
      <c r="N13" s="2" t="s">
        <v>168</v>
      </c>
      <c r="O13" s="2" t="s">
        <v>172</v>
      </c>
      <c r="P13" s="9" t="str">
        <f t="shared" si="1"/>
        <v>U12</v>
      </c>
      <c r="Q13" s="9" t="str">
        <f t="shared" si="1"/>
        <v>U12</v>
      </c>
      <c r="S13" s="3">
        <v>11</v>
      </c>
      <c r="T13" s="3" t="s">
        <v>168</v>
      </c>
      <c r="U13" s="3" t="s">
        <v>172</v>
      </c>
      <c r="V13" s="10" t="str">
        <f t="shared" si="2"/>
        <v>U12</v>
      </c>
      <c r="W13" s="10" t="str">
        <f t="shared" si="2"/>
        <v>U12</v>
      </c>
    </row>
    <row r="14" spans="1:23" x14ac:dyDescent="0.25">
      <c r="A14" s="8" t="s">
        <v>60</v>
      </c>
      <c r="B14" s="1">
        <v>15</v>
      </c>
      <c r="C14" s="1" t="s">
        <v>53</v>
      </c>
      <c r="M14" s="2">
        <v>12</v>
      </c>
      <c r="N14" s="2" t="s">
        <v>168</v>
      </c>
      <c r="O14" s="2" t="s">
        <v>172</v>
      </c>
      <c r="P14" s="9" t="str">
        <f t="shared" si="1"/>
        <v>U12</v>
      </c>
      <c r="Q14" s="9" t="str">
        <f t="shared" si="1"/>
        <v>U12</v>
      </c>
      <c r="S14" s="3">
        <v>12</v>
      </c>
      <c r="T14" s="3" t="s">
        <v>168</v>
      </c>
      <c r="U14" s="3" t="s">
        <v>172</v>
      </c>
      <c r="V14" s="10" t="str">
        <f t="shared" si="2"/>
        <v>U12</v>
      </c>
      <c r="W14" s="10" t="str">
        <f t="shared" si="2"/>
        <v>U12</v>
      </c>
    </row>
    <row r="15" spans="1:23" x14ac:dyDescent="0.25">
      <c r="A15" s="8" t="s">
        <v>61</v>
      </c>
      <c r="B15" s="1">
        <v>16</v>
      </c>
      <c r="C15" s="1">
        <v>40</v>
      </c>
      <c r="M15" s="2">
        <v>13</v>
      </c>
      <c r="N15" s="2" t="s">
        <v>169</v>
      </c>
      <c r="O15" s="2" t="s">
        <v>173</v>
      </c>
      <c r="P15" s="9" t="str">
        <f t="shared" si="1"/>
        <v>U15</v>
      </c>
      <c r="Q15" s="9" t="str">
        <f t="shared" si="1"/>
        <v>U15</v>
      </c>
      <c r="S15" s="3">
        <v>13</v>
      </c>
      <c r="T15" s="3" t="s">
        <v>169</v>
      </c>
      <c r="U15" s="3" t="s">
        <v>173</v>
      </c>
      <c r="V15" s="10" t="str">
        <f t="shared" si="2"/>
        <v>U15</v>
      </c>
      <c r="W15" s="10" t="str">
        <f t="shared" si="2"/>
        <v>U15</v>
      </c>
    </row>
    <row r="16" spans="1:23" x14ac:dyDescent="0.25">
      <c r="A16" s="8" t="s">
        <v>62</v>
      </c>
      <c r="B16" s="1">
        <v>17</v>
      </c>
      <c r="C16" s="1">
        <v>40</v>
      </c>
      <c r="M16" s="2">
        <v>14</v>
      </c>
      <c r="N16" s="2" t="s">
        <v>169</v>
      </c>
      <c r="O16" s="2" t="s">
        <v>173</v>
      </c>
      <c r="P16" s="9" t="str">
        <f t="shared" si="1"/>
        <v>U15</v>
      </c>
      <c r="Q16" s="9" t="str">
        <f t="shared" si="1"/>
        <v>U15</v>
      </c>
      <c r="S16" s="3">
        <v>14</v>
      </c>
      <c r="T16" s="3" t="s">
        <v>169</v>
      </c>
      <c r="U16" s="3" t="s">
        <v>173</v>
      </c>
      <c r="V16" s="10" t="str">
        <f t="shared" si="2"/>
        <v>U15</v>
      </c>
      <c r="W16" s="10" t="str">
        <f t="shared" si="2"/>
        <v>U15</v>
      </c>
    </row>
    <row r="17" spans="1:23" x14ac:dyDescent="0.25">
      <c r="A17" s="8" t="s">
        <v>63</v>
      </c>
      <c r="B17" s="1">
        <v>101</v>
      </c>
      <c r="C17" s="1">
        <v>80</v>
      </c>
      <c r="M17" s="2">
        <v>15</v>
      </c>
      <c r="N17" s="2" t="s">
        <v>169</v>
      </c>
      <c r="O17" s="2" t="s">
        <v>173</v>
      </c>
      <c r="P17" s="9" t="str">
        <f t="shared" si="1"/>
        <v>U15</v>
      </c>
      <c r="Q17" s="9" t="str">
        <f t="shared" si="1"/>
        <v>U15</v>
      </c>
      <c r="S17" s="3">
        <v>15</v>
      </c>
      <c r="T17" s="3" t="s">
        <v>169</v>
      </c>
      <c r="U17" s="3" t="s">
        <v>173</v>
      </c>
      <c r="V17" s="10" t="str">
        <f t="shared" si="2"/>
        <v>U15</v>
      </c>
      <c r="W17" s="10" t="str">
        <f t="shared" si="2"/>
        <v>U15</v>
      </c>
    </row>
    <row r="18" spans="1:23" x14ac:dyDescent="0.25">
      <c r="A18" s="8" t="s">
        <v>64</v>
      </c>
      <c r="B18" s="1">
        <v>102</v>
      </c>
      <c r="C18" s="1">
        <v>80</v>
      </c>
      <c r="F18" s="5" t="s">
        <v>232</v>
      </c>
      <c r="M18" s="2">
        <v>16</v>
      </c>
      <c r="N18" s="2" t="s">
        <v>170</v>
      </c>
      <c r="O18" s="2" t="s">
        <v>174</v>
      </c>
      <c r="P18" s="9" t="str">
        <f t="shared" si="1"/>
        <v>U18</v>
      </c>
      <c r="Q18" s="9" t="str">
        <f t="shared" si="1"/>
        <v>U18</v>
      </c>
      <c r="S18" s="3">
        <v>16</v>
      </c>
      <c r="T18" s="3" t="s">
        <v>170</v>
      </c>
      <c r="U18" s="3" t="s">
        <v>174</v>
      </c>
      <c r="V18" s="10" t="str">
        <f t="shared" si="2"/>
        <v>U18</v>
      </c>
      <c r="W18" s="10" t="str">
        <f t="shared" si="2"/>
        <v>U18</v>
      </c>
    </row>
    <row r="19" spans="1:23" x14ac:dyDescent="0.25">
      <c r="A19" s="8" t="s">
        <v>65</v>
      </c>
      <c r="B19" s="1">
        <v>103</v>
      </c>
      <c r="C19" s="1">
        <v>60</v>
      </c>
      <c r="F19" s="5" t="s">
        <v>225</v>
      </c>
      <c r="M19" s="2">
        <v>17</v>
      </c>
      <c r="N19" s="2" t="s">
        <v>170</v>
      </c>
      <c r="O19" s="2" t="s">
        <v>174</v>
      </c>
      <c r="P19" s="9" t="str">
        <f t="shared" si="1"/>
        <v>U18</v>
      </c>
      <c r="Q19" s="9" t="str">
        <f t="shared" si="1"/>
        <v>U18</v>
      </c>
      <c r="S19" s="3">
        <v>17</v>
      </c>
      <c r="T19" s="3" t="s">
        <v>170</v>
      </c>
      <c r="U19" s="3" t="s">
        <v>174</v>
      </c>
      <c r="V19" s="10" t="str">
        <f t="shared" si="2"/>
        <v>U18</v>
      </c>
      <c r="W19" s="10" t="str">
        <f t="shared" si="2"/>
        <v>U18</v>
      </c>
    </row>
    <row r="20" spans="1:23" x14ac:dyDescent="0.25">
      <c r="A20" s="8" t="s">
        <v>66</v>
      </c>
      <c r="B20" s="1">
        <v>104</v>
      </c>
      <c r="C20" s="1" t="s">
        <v>53</v>
      </c>
      <c r="F20" s="5" t="s">
        <v>233</v>
      </c>
      <c r="M20" s="2">
        <v>18</v>
      </c>
      <c r="N20" s="2" t="s">
        <v>170</v>
      </c>
      <c r="O20" s="2" t="s">
        <v>174</v>
      </c>
      <c r="P20" s="9" t="str">
        <f t="shared" si="1"/>
        <v>U18</v>
      </c>
      <c r="Q20" s="9" t="str">
        <f t="shared" si="1"/>
        <v>U18</v>
      </c>
      <c r="S20" s="3">
        <v>18</v>
      </c>
      <c r="T20" s="3" t="s">
        <v>170</v>
      </c>
      <c r="U20" s="3" t="s">
        <v>174</v>
      </c>
      <c r="V20" s="10" t="str">
        <f t="shared" si="2"/>
        <v>U18</v>
      </c>
      <c r="W20" s="10" t="str">
        <f t="shared" si="2"/>
        <v>U18</v>
      </c>
    </row>
    <row r="21" spans="1:23" x14ac:dyDescent="0.25">
      <c r="A21" s="8" t="s">
        <v>67</v>
      </c>
      <c r="B21" s="1">
        <v>105</v>
      </c>
      <c r="C21" s="1" t="s">
        <v>53</v>
      </c>
      <c r="F21" s="5" t="s">
        <v>234</v>
      </c>
      <c r="M21" s="2">
        <v>19</v>
      </c>
      <c r="N21" s="2" t="s">
        <v>45</v>
      </c>
      <c r="O21" s="2" t="s">
        <v>46</v>
      </c>
      <c r="P21" s="2" t="s">
        <v>175</v>
      </c>
      <c r="Q21" s="2" t="s">
        <v>176</v>
      </c>
      <c r="S21" s="3">
        <v>19</v>
      </c>
      <c r="T21" s="3" t="s">
        <v>45</v>
      </c>
      <c r="U21" s="3" t="s">
        <v>46</v>
      </c>
      <c r="V21" s="3" t="s">
        <v>175</v>
      </c>
      <c r="W21" s="3" t="s">
        <v>176</v>
      </c>
    </row>
    <row r="22" spans="1:23" x14ac:dyDescent="0.25">
      <c r="A22" s="8" t="s">
        <v>68</v>
      </c>
      <c r="B22" s="1">
        <v>106</v>
      </c>
      <c r="C22" s="1" t="s">
        <v>53</v>
      </c>
      <c r="M22" s="2">
        <v>20</v>
      </c>
      <c r="N22" s="2" t="s">
        <v>45</v>
      </c>
      <c r="O22" s="2" t="s">
        <v>46</v>
      </c>
      <c r="P22" s="2" t="s">
        <v>175</v>
      </c>
      <c r="Q22" s="2" t="s">
        <v>176</v>
      </c>
      <c r="S22" s="3">
        <v>20</v>
      </c>
      <c r="T22" s="3" t="s">
        <v>45</v>
      </c>
      <c r="U22" s="3" t="s">
        <v>46</v>
      </c>
      <c r="V22" s="3" t="s">
        <v>175</v>
      </c>
      <c r="W22" s="3" t="s">
        <v>176</v>
      </c>
    </row>
    <row r="23" spans="1:23" x14ac:dyDescent="0.25">
      <c r="A23" s="8" t="s">
        <v>69</v>
      </c>
      <c r="B23" s="1">
        <v>107</v>
      </c>
      <c r="C23" s="1" t="s">
        <v>53</v>
      </c>
      <c r="M23" s="2">
        <v>21</v>
      </c>
      <c r="N23" s="2" t="s">
        <v>45</v>
      </c>
      <c r="O23" s="2" t="s">
        <v>46</v>
      </c>
      <c r="P23" s="2" t="s">
        <v>175</v>
      </c>
      <c r="Q23" s="2" t="s">
        <v>176</v>
      </c>
      <c r="S23" s="3">
        <v>21</v>
      </c>
      <c r="T23" s="3" t="s">
        <v>45</v>
      </c>
      <c r="U23" s="3" t="s">
        <v>46</v>
      </c>
      <c r="V23" s="3" t="s">
        <v>175</v>
      </c>
      <c r="W23" s="3" t="s">
        <v>176</v>
      </c>
    </row>
    <row r="24" spans="1:23" x14ac:dyDescent="0.25">
      <c r="A24" s="8" t="s">
        <v>70</v>
      </c>
      <c r="B24" s="1">
        <v>111</v>
      </c>
      <c r="C24" s="1">
        <v>80</v>
      </c>
      <c r="M24" s="2">
        <v>22</v>
      </c>
      <c r="N24" s="2" t="s">
        <v>45</v>
      </c>
      <c r="O24" s="2" t="s">
        <v>46</v>
      </c>
      <c r="P24" s="2" t="s">
        <v>175</v>
      </c>
      <c r="Q24" s="2" t="s">
        <v>176</v>
      </c>
      <c r="S24" s="3">
        <v>22</v>
      </c>
      <c r="T24" s="3" t="s">
        <v>45</v>
      </c>
      <c r="U24" s="3" t="s">
        <v>46</v>
      </c>
      <c r="V24" s="3" t="s">
        <v>175</v>
      </c>
      <c r="W24" s="3" t="s">
        <v>176</v>
      </c>
    </row>
    <row r="25" spans="1:23" x14ac:dyDescent="0.25">
      <c r="A25" s="8" t="s">
        <v>71</v>
      </c>
      <c r="B25" s="1">
        <v>112</v>
      </c>
      <c r="C25" s="1">
        <v>80</v>
      </c>
      <c r="M25" s="2">
        <v>23</v>
      </c>
      <c r="N25" s="2" t="s">
        <v>45</v>
      </c>
      <c r="O25" s="2" t="s">
        <v>46</v>
      </c>
      <c r="P25" s="2" t="s">
        <v>175</v>
      </c>
      <c r="Q25" s="2" t="s">
        <v>176</v>
      </c>
      <c r="S25" s="3">
        <v>23</v>
      </c>
      <c r="T25" s="3" t="s">
        <v>45</v>
      </c>
      <c r="U25" s="3" t="s">
        <v>46</v>
      </c>
      <c r="V25" s="3" t="s">
        <v>175</v>
      </c>
      <c r="W25" s="3" t="s">
        <v>176</v>
      </c>
    </row>
    <row r="26" spans="1:23" x14ac:dyDescent="0.25">
      <c r="A26" s="8" t="s">
        <v>72</v>
      </c>
      <c r="B26" s="1">
        <v>113</v>
      </c>
      <c r="C26" s="1">
        <v>60</v>
      </c>
      <c r="M26" s="2">
        <v>24</v>
      </c>
      <c r="N26" s="2" t="s">
        <v>45</v>
      </c>
      <c r="O26" s="2" t="s">
        <v>46</v>
      </c>
      <c r="P26" s="2" t="s">
        <v>175</v>
      </c>
      <c r="Q26" s="2" t="s">
        <v>176</v>
      </c>
      <c r="S26" s="3">
        <v>24</v>
      </c>
      <c r="T26" s="3" t="s">
        <v>45</v>
      </c>
      <c r="U26" s="3" t="s">
        <v>46</v>
      </c>
      <c r="V26" s="3" t="s">
        <v>175</v>
      </c>
      <c r="W26" s="3" t="s">
        <v>176</v>
      </c>
    </row>
    <row r="27" spans="1:23" x14ac:dyDescent="0.25">
      <c r="A27" s="8" t="s">
        <v>73</v>
      </c>
      <c r="B27" s="1">
        <v>114</v>
      </c>
      <c r="C27" s="1" t="s">
        <v>53</v>
      </c>
      <c r="M27" s="2">
        <v>25</v>
      </c>
      <c r="N27" s="2" t="s">
        <v>45</v>
      </c>
      <c r="O27" s="2" t="s">
        <v>46</v>
      </c>
      <c r="P27" s="2" t="s">
        <v>175</v>
      </c>
      <c r="Q27" s="2" t="s">
        <v>176</v>
      </c>
      <c r="S27" s="3">
        <v>25</v>
      </c>
      <c r="T27" s="3" t="s">
        <v>45</v>
      </c>
      <c r="U27" s="3" t="s">
        <v>46</v>
      </c>
      <c r="V27" s="3" t="s">
        <v>175</v>
      </c>
      <c r="W27" s="3" t="s">
        <v>176</v>
      </c>
    </row>
    <row r="28" spans="1:23" x14ac:dyDescent="0.25">
      <c r="A28" s="8" t="s">
        <v>74</v>
      </c>
      <c r="B28" s="1">
        <v>115</v>
      </c>
      <c r="C28" s="1" t="s">
        <v>53</v>
      </c>
      <c r="M28" s="2">
        <v>26</v>
      </c>
      <c r="N28" s="2" t="s">
        <v>45</v>
      </c>
      <c r="O28" s="2" t="s">
        <v>46</v>
      </c>
      <c r="P28" s="2" t="s">
        <v>175</v>
      </c>
      <c r="Q28" s="2" t="s">
        <v>176</v>
      </c>
      <c r="S28" s="3">
        <v>26</v>
      </c>
      <c r="T28" s="3" t="s">
        <v>45</v>
      </c>
      <c r="U28" s="3" t="s">
        <v>46</v>
      </c>
      <c r="V28" s="3" t="s">
        <v>175</v>
      </c>
      <c r="W28" s="3" t="s">
        <v>176</v>
      </c>
    </row>
    <row r="29" spans="1:23" x14ac:dyDescent="0.25">
      <c r="A29" s="8" t="s">
        <v>75</v>
      </c>
      <c r="B29" s="1">
        <v>116</v>
      </c>
      <c r="C29" s="1" t="s">
        <v>53</v>
      </c>
      <c r="M29" s="2">
        <v>27</v>
      </c>
      <c r="N29" s="2" t="s">
        <v>45</v>
      </c>
      <c r="O29" s="2" t="s">
        <v>46</v>
      </c>
      <c r="P29" s="2" t="s">
        <v>175</v>
      </c>
      <c r="Q29" s="2" t="s">
        <v>176</v>
      </c>
      <c r="S29" s="3">
        <v>27</v>
      </c>
      <c r="T29" s="3" t="s">
        <v>45</v>
      </c>
      <c r="U29" s="3" t="s">
        <v>46</v>
      </c>
      <c r="V29" s="3" t="s">
        <v>175</v>
      </c>
      <c r="W29" s="3" t="s">
        <v>176</v>
      </c>
    </row>
    <row r="30" spans="1:23" x14ac:dyDescent="0.25">
      <c r="A30" s="8" t="s">
        <v>76</v>
      </c>
      <c r="B30" s="1">
        <v>117</v>
      </c>
      <c r="C30" s="1" t="s">
        <v>53</v>
      </c>
      <c r="M30" s="2">
        <v>28</v>
      </c>
      <c r="N30" s="2" t="s">
        <v>45</v>
      </c>
      <c r="O30" s="2" t="s">
        <v>46</v>
      </c>
      <c r="P30" s="2" t="s">
        <v>175</v>
      </c>
      <c r="Q30" s="2" t="s">
        <v>176</v>
      </c>
      <c r="S30" s="3">
        <v>28</v>
      </c>
      <c r="T30" s="3" t="s">
        <v>45</v>
      </c>
      <c r="U30" s="3" t="s">
        <v>46</v>
      </c>
      <c r="V30" s="3" t="s">
        <v>175</v>
      </c>
      <c r="W30" s="3" t="s">
        <v>176</v>
      </c>
    </row>
    <row r="31" spans="1:23" x14ac:dyDescent="0.25">
      <c r="A31" s="8" t="s">
        <v>77</v>
      </c>
      <c r="B31" s="1">
        <v>201</v>
      </c>
      <c r="C31" s="1">
        <v>80</v>
      </c>
      <c r="M31" s="2">
        <v>29</v>
      </c>
      <c r="N31" s="2" t="s">
        <v>45</v>
      </c>
      <c r="O31" s="2" t="s">
        <v>46</v>
      </c>
      <c r="P31" s="2" t="s">
        <v>175</v>
      </c>
      <c r="Q31" s="2" t="s">
        <v>176</v>
      </c>
      <c r="S31" s="3">
        <v>29</v>
      </c>
      <c r="T31" s="3" t="s">
        <v>45</v>
      </c>
      <c r="U31" s="3" t="s">
        <v>46</v>
      </c>
      <c r="V31" s="3" t="s">
        <v>175</v>
      </c>
      <c r="W31" s="3" t="s">
        <v>176</v>
      </c>
    </row>
    <row r="32" spans="1:23" x14ac:dyDescent="0.25">
      <c r="A32" s="8" t="s">
        <v>78</v>
      </c>
      <c r="B32" s="1">
        <v>202</v>
      </c>
      <c r="C32" s="1">
        <v>80</v>
      </c>
      <c r="M32" s="2">
        <v>30</v>
      </c>
      <c r="N32" s="2" t="s">
        <v>45</v>
      </c>
      <c r="O32" s="2" t="s">
        <v>46</v>
      </c>
      <c r="P32" s="2" t="s">
        <v>175</v>
      </c>
      <c r="Q32" s="2" t="s">
        <v>176</v>
      </c>
      <c r="S32" s="3">
        <v>30</v>
      </c>
      <c r="T32" s="3" t="s">
        <v>45</v>
      </c>
      <c r="U32" s="3" t="s">
        <v>46</v>
      </c>
      <c r="V32" s="3" t="s">
        <v>175</v>
      </c>
      <c r="W32" s="3" t="s">
        <v>176</v>
      </c>
    </row>
    <row r="33" spans="1:23" x14ac:dyDescent="0.25">
      <c r="A33" s="8" t="s">
        <v>79</v>
      </c>
      <c r="B33" s="1">
        <v>203</v>
      </c>
      <c r="C33" s="1">
        <v>80</v>
      </c>
      <c r="M33" s="2">
        <v>31</v>
      </c>
      <c r="N33" s="2" t="s">
        <v>45</v>
      </c>
      <c r="O33" s="2" t="s">
        <v>46</v>
      </c>
      <c r="P33" s="2" t="s">
        <v>175</v>
      </c>
      <c r="Q33" s="2" t="s">
        <v>176</v>
      </c>
      <c r="S33" s="3">
        <v>31</v>
      </c>
      <c r="T33" s="3" t="s">
        <v>45</v>
      </c>
      <c r="U33" s="3" t="s">
        <v>46</v>
      </c>
      <c r="V33" s="3" t="s">
        <v>175</v>
      </c>
      <c r="W33" s="3" t="s">
        <v>176</v>
      </c>
    </row>
    <row r="34" spans="1:23" x14ac:dyDescent="0.25">
      <c r="A34" s="8" t="s">
        <v>80</v>
      </c>
      <c r="B34" s="1">
        <v>204</v>
      </c>
      <c r="C34" s="1">
        <v>40</v>
      </c>
      <c r="M34" s="2">
        <v>32</v>
      </c>
      <c r="N34" s="2" t="s">
        <v>45</v>
      </c>
      <c r="O34" s="2" t="s">
        <v>46</v>
      </c>
      <c r="P34" s="2" t="s">
        <v>175</v>
      </c>
      <c r="Q34" s="2" t="s">
        <v>176</v>
      </c>
      <c r="S34" s="3">
        <v>32</v>
      </c>
      <c r="T34" s="3" t="s">
        <v>45</v>
      </c>
      <c r="U34" s="3" t="s">
        <v>46</v>
      </c>
      <c r="V34" s="3" t="s">
        <v>175</v>
      </c>
      <c r="W34" s="3" t="s">
        <v>176</v>
      </c>
    </row>
    <row r="35" spans="1:23" x14ac:dyDescent="0.25">
      <c r="A35" s="8" t="s">
        <v>81</v>
      </c>
      <c r="B35" s="1">
        <v>205</v>
      </c>
      <c r="C35" s="1">
        <v>40</v>
      </c>
      <c r="M35" s="2">
        <v>33</v>
      </c>
      <c r="N35" s="2" t="s">
        <v>45</v>
      </c>
      <c r="O35" s="2" t="s">
        <v>46</v>
      </c>
      <c r="P35" s="2" t="s">
        <v>175</v>
      </c>
      <c r="Q35" s="2" t="s">
        <v>176</v>
      </c>
      <c r="S35" s="3">
        <v>33</v>
      </c>
      <c r="T35" s="3" t="s">
        <v>45</v>
      </c>
      <c r="U35" s="3" t="s">
        <v>46</v>
      </c>
      <c r="V35" s="3" t="s">
        <v>175</v>
      </c>
      <c r="W35" s="3" t="s">
        <v>176</v>
      </c>
    </row>
    <row r="36" spans="1:23" x14ac:dyDescent="0.25">
      <c r="A36" s="8" t="s">
        <v>82</v>
      </c>
      <c r="B36" s="1">
        <v>206</v>
      </c>
      <c r="C36" s="1">
        <v>40</v>
      </c>
      <c r="M36" s="2">
        <v>34</v>
      </c>
      <c r="N36" s="2" t="s">
        <v>45</v>
      </c>
      <c r="O36" s="2" t="s">
        <v>46</v>
      </c>
      <c r="P36" s="2" t="s">
        <v>175</v>
      </c>
      <c r="Q36" s="2" t="s">
        <v>176</v>
      </c>
      <c r="S36" s="3">
        <v>34</v>
      </c>
      <c r="T36" s="3" t="s">
        <v>45</v>
      </c>
      <c r="U36" s="3" t="s">
        <v>46</v>
      </c>
      <c r="V36" s="3" t="s">
        <v>175</v>
      </c>
      <c r="W36" s="3" t="s">
        <v>176</v>
      </c>
    </row>
    <row r="37" spans="1:23" x14ac:dyDescent="0.25">
      <c r="A37" s="8" t="s">
        <v>83</v>
      </c>
      <c r="B37" s="1">
        <v>207</v>
      </c>
      <c r="C37" s="1">
        <v>40</v>
      </c>
      <c r="M37" s="2">
        <v>35</v>
      </c>
      <c r="N37" s="2" t="s">
        <v>45</v>
      </c>
      <c r="O37" s="2" t="s">
        <v>46</v>
      </c>
      <c r="P37" s="2" t="s">
        <v>175</v>
      </c>
      <c r="Q37" s="2" t="s">
        <v>176</v>
      </c>
      <c r="S37" s="3">
        <v>35</v>
      </c>
      <c r="T37" s="3" t="s">
        <v>45</v>
      </c>
      <c r="U37" s="3" t="s">
        <v>46</v>
      </c>
      <c r="V37" s="3" t="s">
        <v>175</v>
      </c>
      <c r="W37" s="3" t="s">
        <v>176</v>
      </c>
    </row>
    <row r="38" spans="1:23" x14ac:dyDescent="0.25">
      <c r="A38" s="8" t="s">
        <v>84</v>
      </c>
      <c r="B38" s="1">
        <v>211</v>
      </c>
      <c r="C38" s="1">
        <v>80</v>
      </c>
      <c r="M38" s="2">
        <v>36</v>
      </c>
      <c r="N38" s="2" t="s">
        <v>45</v>
      </c>
      <c r="O38" s="2" t="s">
        <v>46</v>
      </c>
      <c r="P38" s="2" t="s">
        <v>175</v>
      </c>
      <c r="Q38" s="2" t="s">
        <v>176</v>
      </c>
      <c r="S38" s="3">
        <v>36</v>
      </c>
      <c r="T38" s="3" t="s">
        <v>212</v>
      </c>
      <c r="U38" s="3" t="s">
        <v>213</v>
      </c>
      <c r="V38" s="3" t="s">
        <v>214</v>
      </c>
      <c r="W38" s="3" t="s">
        <v>214</v>
      </c>
    </row>
    <row r="39" spans="1:23" x14ac:dyDescent="0.25">
      <c r="A39" s="8" t="s">
        <v>85</v>
      </c>
      <c r="B39" s="1">
        <v>212</v>
      </c>
      <c r="C39" s="1">
        <v>80</v>
      </c>
      <c r="M39" s="2">
        <v>37</v>
      </c>
      <c r="N39" s="2" t="s">
        <v>45</v>
      </c>
      <c r="O39" s="2" t="s">
        <v>46</v>
      </c>
      <c r="P39" s="2" t="s">
        <v>175</v>
      </c>
      <c r="Q39" s="2" t="s">
        <v>176</v>
      </c>
      <c r="S39" s="3">
        <v>37</v>
      </c>
      <c r="T39" s="3" t="s">
        <v>212</v>
      </c>
      <c r="U39" s="3" t="s">
        <v>213</v>
      </c>
      <c r="V39" s="3" t="s">
        <v>214</v>
      </c>
      <c r="W39" s="3" t="s">
        <v>214</v>
      </c>
    </row>
    <row r="40" spans="1:23" x14ac:dyDescent="0.25">
      <c r="A40" s="8" t="s">
        <v>86</v>
      </c>
      <c r="B40" s="1">
        <v>213</v>
      </c>
      <c r="C40" s="1">
        <v>80</v>
      </c>
      <c r="M40" s="2">
        <v>38</v>
      </c>
      <c r="N40" s="2" t="s">
        <v>45</v>
      </c>
      <c r="O40" s="2" t="s">
        <v>46</v>
      </c>
      <c r="P40" s="2" t="s">
        <v>175</v>
      </c>
      <c r="Q40" s="2" t="s">
        <v>176</v>
      </c>
      <c r="S40" s="3">
        <v>38</v>
      </c>
      <c r="T40" s="3" t="s">
        <v>212</v>
      </c>
      <c r="U40" s="3" t="s">
        <v>213</v>
      </c>
      <c r="V40" s="3" t="s">
        <v>214</v>
      </c>
      <c r="W40" s="3" t="s">
        <v>214</v>
      </c>
    </row>
    <row r="41" spans="1:23" x14ac:dyDescent="0.25">
      <c r="A41" s="8" t="s">
        <v>87</v>
      </c>
      <c r="B41" s="1">
        <v>214</v>
      </c>
      <c r="C41" s="1">
        <v>40</v>
      </c>
      <c r="M41" s="2">
        <v>39</v>
      </c>
      <c r="N41" s="2" t="s">
        <v>45</v>
      </c>
      <c r="O41" s="2" t="s">
        <v>46</v>
      </c>
      <c r="P41" s="2" t="s">
        <v>175</v>
      </c>
      <c r="Q41" s="2" t="s">
        <v>176</v>
      </c>
      <c r="S41" s="3">
        <v>39</v>
      </c>
      <c r="T41" s="3" t="s">
        <v>212</v>
      </c>
      <c r="U41" s="3" t="s">
        <v>213</v>
      </c>
      <c r="V41" s="3" t="s">
        <v>214</v>
      </c>
      <c r="W41" s="3" t="s">
        <v>214</v>
      </c>
    </row>
    <row r="42" spans="1:23" x14ac:dyDescent="0.25">
      <c r="A42" s="8" t="s">
        <v>88</v>
      </c>
      <c r="B42" s="1">
        <v>215</v>
      </c>
      <c r="C42" s="1">
        <v>40</v>
      </c>
      <c r="M42" s="2">
        <v>40</v>
      </c>
      <c r="N42" s="2" t="s">
        <v>45</v>
      </c>
      <c r="O42" s="2" t="s">
        <v>46</v>
      </c>
      <c r="P42" s="2" t="s">
        <v>175</v>
      </c>
      <c r="Q42" s="2" t="s">
        <v>176</v>
      </c>
      <c r="S42" s="3">
        <v>40</v>
      </c>
      <c r="T42" s="3" t="s">
        <v>212</v>
      </c>
      <c r="U42" s="3" t="s">
        <v>213</v>
      </c>
      <c r="V42" s="3" t="s">
        <v>214</v>
      </c>
      <c r="W42" s="3" t="s">
        <v>214</v>
      </c>
    </row>
    <row r="43" spans="1:23" x14ac:dyDescent="0.25">
      <c r="A43" s="8" t="s">
        <v>89</v>
      </c>
      <c r="B43" s="1">
        <v>216</v>
      </c>
      <c r="C43" s="1">
        <v>40</v>
      </c>
      <c r="M43" s="2">
        <v>41</v>
      </c>
      <c r="N43" s="2" t="s">
        <v>45</v>
      </c>
      <c r="O43" s="2" t="s">
        <v>46</v>
      </c>
      <c r="P43" s="2" t="s">
        <v>175</v>
      </c>
      <c r="Q43" s="2" t="s">
        <v>176</v>
      </c>
      <c r="S43" s="3">
        <v>41</v>
      </c>
      <c r="T43" s="3" t="s">
        <v>212</v>
      </c>
      <c r="U43" s="3" t="s">
        <v>213</v>
      </c>
      <c r="V43" s="3" t="s">
        <v>214</v>
      </c>
      <c r="W43" s="3" t="s">
        <v>214</v>
      </c>
    </row>
    <row r="44" spans="1:23" x14ac:dyDescent="0.25">
      <c r="A44" s="8" t="s">
        <v>90</v>
      </c>
      <c r="B44" s="1">
        <v>217</v>
      </c>
      <c r="C44" s="1">
        <v>40</v>
      </c>
      <c r="M44" s="2">
        <v>42</v>
      </c>
      <c r="N44" s="2" t="s">
        <v>45</v>
      </c>
      <c r="O44" s="2" t="s">
        <v>46</v>
      </c>
      <c r="P44" s="2" t="s">
        <v>175</v>
      </c>
      <c r="Q44" s="2" t="s">
        <v>176</v>
      </c>
      <c r="S44" s="3">
        <v>42</v>
      </c>
      <c r="T44" s="3" t="s">
        <v>212</v>
      </c>
      <c r="U44" s="3" t="s">
        <v>213</v>
      </c>
      <c r="V44" s="3" t="s">
        <v>214</v>
      </c>
      <c r="W44" s="3" t="s">
        <v>214</v>
      </c>
    </row>
    <row r="45" spans="1:23" x14ac:dyDescent="0.25">
      <c r="A45" s="8" t="s">
        <v>91</v>
      </c>
      <c r="B45" s="1">
        <v>301</v>
      </c>
      <c r="C45" s="1">
        <v>80</v>
      </c>
      <c r="M45" s="2">
        <v>43</v>
      </c>
      <c r="N45" s="2" t="s">
        <v>45</v>
      </c>
      <c r="O45" s="2" t="s">
        <v>46</v>
      </c>
      <c r="P45" s="2" t="s">
        <v>175</v>
      </c>
      <c r="Q45" s="2" t="s">
        <v>176</v>
      </c>
      <c r="S45" s="3">
        <v>43</v>
      </c>
      <c r="T45" s="3" t="s">
        <v>212</v>
      </c>
      <c r="U45" s="3" t="s">
        <v>213</v>
      </c>
      <c r="V45" s="3" t="s">
        <v>214</v>
      </c>
      <c r="W45" s="3" t="s">
        <v>214</v>
      </c>
    </row>
    <row r="46" spans="1:23" x14ac:dyDescent="0.25">
      <c r="A46" s="8" t="s">
        <v>92</v>
      </c>
      <c r="B46" s="1">
        <v>302</v>
      </c>
      <c r="C46" s="1">
        <v>80</v>
      </c>
      <c r="M46" s="2">
        <v>44</v>
      </c>
      <c r="N46" s="2" t="s">
        <v>45</v>
      </c>
      <c r="O46" s="2" t="s">
        <v>46</v>
      </c>
      <c r="P46" s="2" t="s">
        <v>175</v>
      </c>
      <c r="Q46" s="2" t="s">
        <v>176</v>
      </c>
      <c r="S46" s="3">
        <v>44</v>
      </c>
      <c r="T46" s="3" t="s">
        <v>212</v>
      </c>
      <c r="U46" s="3" t="s">
        <v>213</v>
      </c>
      <c r="V46" s="3" t="s">
        <v>214</v>
      </c>
      <c r="W46" s="3" t="s">
        <v>214</v>
      </c>
    </row>
    <row r="47" spans="1:23" x14ac:dyDescent="0.25">
      <c r="A47" s="8" t="s">
        <v>93</v>
      </c>
      <c r="B47" s="1">
        <v>303</v>
      </c>
      <c r="C47" s="1">
        <v>80</v>
      </c>
      <c r="M47" s="2">
        <v>45</v>
      </c>
      <c r="N47" s="2" t="s">
        <v>45</v>
      </c>
      <c r="O47" s="2" t="s">
        <v>46</v>
      </c>
      <c r="P47" s="2" t="s">
        <v>175</v>
      </c>
      <c r="Q47" s="2" t="s">
        <v>176</v>
      </c>
      <c r="S47" s="3">
        <v>45</v>
      </c>
      <c r="T47" s="3" t="s">
        <v>212</v>
      </c>
      <c r="U47" s="3" t="s">
        <v>213</v>
      </c>
      <c r="V47" s="3" t="s">
        <v>214</v>
      </c>
      <c r="W47" s="3" t="s">
        <v>214</v>
      </c>
    </row>
    <row r="48" spans="1:23" x14ac:dyDescent="0.25">
      <c r="A48" s="8" t="s">
        <v>94</v>
      </c>
      <c r="B48" s="1">
        <v>304</v>
      </c>
      <c r="C48" s="1">
        <v>60</v>
      </c>
      <c r="M48" s="2">
        <v>46</v>
      </c>
      <c r="N48" s="2" t="s">
        <v>45</v>
      </c>
      <c r="O48" s="2" t="s">
        <v>46</v>
      </c>
      <c r="P48" s="2" t="s">
        <v>175</v>
      </c>
      <c r="Q48" s="2" t="s">
        <v>176</v>
      </c>
      <c r="S48" s="3">
        <v>46</v>
      </c>
      <c r="T48" s="3" t="s">
        <v>212</v>
      </c>
      <c r="U48" s="3" t="s">
        <v>213</v>
      </c>
      <c r="V48" s="3" t="s">
        <v>214</v>
      </c>
      <c r="W48" s="3" t="s">
        <v>214</v>
      </c>
    </row>
    <row r="49" spans="1:23" x14ac:dyDescent="0.25">
      <c r="A49" s="8" t="s">
        <v>95</v>
      </c>
      <c r="B49" s="1">
        <v>305</v>
      </c>
      <c r="C49" s="1">
        <v>60</v>
      </c>
      <c r="M49" s="2">
        <v>47</v>
      </c>
      <c r="N49" s="2" t="s">
        <v>45</v>
      </c>
      <c r="O49" s="2" t="s">
        <v>46</v>
      </c>
      <c r="P49" s="2" t="s">
        <v>175</v>
      </c>
      <c r="Q49" s="2" t="s">
        <v>176</v>
      </c>
      <c r="S49" s="3">
        <v>47</v>
      </c>
      <c r="T49" s="3" t="s">
        <v>212</v>
      </c>
      <c r="U49" s="3" t="s">
        <v>213</v>
      </c>
      <c r="V49" s="3" t="s">
        <v>214</v>
      </c>
      <c r="W49" s="3" t="s">
        <v>214</v>
      </c>
    </row>
    <row r="50" spans="1:23" x14ac:dyDescent="0.25">
      <c r="A50" s="8" t="s">
        <v>96</v>
      </c>
      <c r="B50" s="1">
        <v>306</v>
      </c>
      <c r="C50" s="1">
        <v>60</v>
      </c>
      <c r="M50" s="2">
        <v>48</v>
      </c>
      <c r="N50" s="2" t="s">
        <v>45</v>
      </c>
      <c r="O50" s="2" t="s">
        <v>46</v>
      </c>
      <c r="P50" s="2" t="s">
        <v>175</v>
      </c>
      <c r="Q50" s="2" t="s">
        <v>176</v>
      </c>
      <c r="S50" s="3">
        <v>48</v>
      </c>
      <c r="T50" s="3" t="s">
        <v>212</v>
      </c>
      <c r="U50" s="3" t="s">
        <v>213</v>
      </c>
      <c r="V50" s="3" t="s">
        <v>214</v>
      </c>
      <c r="W50" s="3" t="s">
        <v>214</v>
      </c>
    </row>
    <row r="51" spans="1:23" x14ac:dyDescent="0.25">
      <c r="A51" s="8" t="s">
        <v>97</v>
      </c>
      <c r="B51" s="1">
        <v>307</v>
      </c>
      <c r="C51" s="1">
        <v>60</v>
      </c>
      <c r="M51" s="2">
        <v>49</v>
      </c>
      <c r="N51" s="2" t="s">
        <v>45</v>
      </c>
      <c r="O51" s="2" t="s">
        <v>46</v>
      </c>
      <c r="P51" s="2" t="s">
        <v>175</v>
      </c>
      <c r="Q51" s="2" t="s">
        <v>176</v>
      </c>
      <c r="S51" s="3">
        <v>49</v>
      </c>
      <c r="T51" s="3" t="s">
        <v>212</v>
      </c>
      <c r="U51" s="3" t="s">
        <v>213</v>
      </c>
      <c r="V51" s="3" t="s">
        <v>214</v>
      </c>
      <c r="W51" s="3" t="s">
        <v>214</v>
      </c>
    </row>
    <row r="52" spans="1:23" x14ac:dyDescent="0.25">
      <c r="A52" s="8" t="s">
        <v>98</v>
      </c>
      <c r="B52" s="1">
        <v>311</v>
      </c>
      <c r="C52" s="1">
        <v>80</v>
      </c>
      <c r="M52" s="2">
        <v>50</v>
      </c>
      <c r="N52" s="2" t="s">
        <v>45</v>
      </c>
      <c r="O52" s="2" t="s">
        <v>46</v>
      </c>
      <c r="P52" s="2" t="s">
        <v>175</v>
      </c>
      <c r="Q52" s="2" t="s">
        <v>176</v>
      </c>
      <c r="S52" s="3">
        <v>50</v>
      </c>
      <c r="T52" s="3" t="s">
        <v>212</v>
      </c>
      <c r="U52" s="3" t="s">
        <v>213</v>
      </c>
      <c r="V52" s="3" t="s">
        <v>214</v>
      </c>
      <c r="W52" s="3" t="s">
        <v>214</v>
      </c>
    </row>
    <row r="53" spans="1:23" x14ac:dyDescent="0.25">
      <c r="A53" s="8" t="s">
        <v>99</v>
      </c>
      <c r="B53" s="1">
        <v>312</v>
      </c>
      <c r="C53" s="1">
        <v>80</v>
      </c>
      <c r="M53" s="2">
        <v>51</v>
      </c>
      <c r="N53" s="2" t="s">
        <v>163</v>
      </c>
      <c r="O53" s="2" t="s">
        <v>165</v>
      </c>
      <c r="P53" s="9" t="str">
        <f>RIGHT(N53,3)</f>
        <v>Ü50</v>
      </c>
      <c r="Q53" s="9" t="str">
        <f>RIGHT(O53,3)</f>
        <v>Ü50</v>
      </c>
      <c r="S53" s="3">
        <v>51</v>
      </c>
      <c r="T53" s="3" t="s">
        <v>163</v>
      </c>
      <c r="U53" s="3" t="s">
        <v>165</v>
      </c>
      <c r="V53" s="10" t="str">
        <f>RIGHT(T53,3)</f>
        <v>Ü50</v>
      </c>
      <c r="W53" s="10" t="str">
        <f>RIGHT(U53,3)</f>
        <v>Ü50</v>
      </c>
    </row>
    <row r="54" spans="1:23" x14ac:dyDescent="0.25">
      <c r="A54" s="8" t="s">
        <v>100</v>
      </c>
      <c r="B54" s="1">
        <v>313</v>
      </c>
      <c r="C54" s="1">
        <v>80</v>
      </c>
      <c r="M54" s="2">
        <v>52</v>
      </c>
      <c r="N54" s="2" t="s">
        <v>163</v>
      </c>
      <c r="O54" s="2" t="s">
        <v>165</v>
      </c>
      <c r="P54" s="9" t="str">
        <f t="shared" ref="P54:Q102" si="4">RIGHT(N54,3)</f>
        <v>Ü50</v>
      </c>
      <c r="Q54" s="9" t="str">
        <f t="shared" si="4"/>
        <v>Ü50</v>
      </c>
      <c r="S54" s="3">
        <v>52</v>
      </c>
      <c r="T54" s="3" t="s">
        <v>163</v>
      </c>
      <c r="U54" s="3" t="s">
        <v>165</v>
      </c>
      <c r="V54" s="10" t="str">
        <f t="shared" ref="V54:W102" si="5">RIGHT(T54,3)</f>
        <v>Ü50</v>
      </c>
      <c r="W54" s="10" t="str">
        <f t="shared" si="5"/>
        <v>Ü50</v>
      </c>
    </row>
    <row r="55" spans="1:23" x14ac:dyDescent="0.25">
      <c r="A55" s="8" t="s">
        <v>101</v>
      </c>
      <c r="B55" s="1">
        <v>314</v>
      </c>
      <c r="C55" s="1">
        <v>60</v>
      </c>
      <c r="M55" s="2">
        <v>53</v>
      </c>
      <c r="N55" s="2" t="s">
        <v>163</v>
      </c>
      <c r="O55" s="2" t="s">
        <v>165</v>
      </c>
      <c r="P55" s="9" t="str">
        <f t="shared" si="4"/>
        <v>Ü50</v>
      </c>
      <c r="Q55" s="9" t="str">
        <f t="shared" si="4"/>
        <v>Ü50</v>
      </c>
      <c r="S55" s="3">
        <v>53</v>
      </c>
      <c r="T55" s="3" t="s">
        <v>163</v>
      </c>
      <c r="U55" s="3" t="s">
        <v>165</v>
      </c>
      <c r="V55" s="10" t="str">
        <f t="shared" si="5"/>
        <v>Ü50</v>
      </c>
      <c r="W55" s="10" t="str">
        <f t="shared" si="5"/>
        <v>Ü50</v>
      </c>
    </row>
    <row r="56" spans="1:23" x14ac:dyDescent="0.25">
      <c r="A56" s="8" t="s">
        <v>102</v>
      </c>
      <c r="B56" s="1">
        <v>315</v>
      </c>
      <c r="C56" s="1">
        <v>60</v>
      </c>
      <c r="M56" s="2">
        <v>54</v>
      </c>
      <c r="N56" s="2" t="s">
        <v>163</v>
      </c>
      <c r="O56" s="2" t="s">
        <v>165</v>
      </c>
      <c r="P56" s="9" t="str">
        <f t="shared" si="4"/>
        <v>Ü50</v>
      </c>
      <c r="Q56" s="9" t="str">
        <f t="shared" si="4"/>
        <v>Ü50</v>
      </c>
      <c r="S56" s="3">
        <v>54</v>
      </c>
      <c r="T56" s="3" t="s">
        <v>163</v>
      </c>
      <c r="U56" s="3" t="s">
        <v>165</v>
      </c>
      <c r="V56" s="10" t="str">
        <f t="shared" si="5"/>
        <v>Ü50</v>
      </c>
      <c r="W56" s="10" t="str">
        <f t="shared" si="5"/>
        <v>Ü50</v>
      </c>
    </row>
    <row r="57" spans="1:23" x14ac:dyDescent="0.25">
      <c r="A57" s="8" t="s">
        <v>103</v>
      </c>
      <c r="B57" s="1">
        <v>316</v>
      </c>
      <c r="C57" s="1">
        <v>60</v>
      </c>
      <c r="M57" s="2">
        <v>55</v>
      </c>
      <c r="N57" s="2" t="s">
        <v>163</v>
      </c>
      <c r="O57" s="2" t="s">
        <v>165</v>
      </c>
      <c r="P57" s="9" t="str">
        <f t="shared" si="4"/>
        <v>Ü50</v>
      </c>
      <c r="Q57" s="9" t="str">
        <f t="shared" si="4"/>
        <v>Ü50</v>
      </c>
      <c r="S57" s="3">
        <v>55</v>
      </c>
      <c r="T57" s="3" t="s">
        <v>163</v>
      </c>
      <c r="U57" s="3" t="s">
        <v>165</v>
      </c>
      <c r="V57" s="10" t="str">
        <f t="shared" si="5"/>
        <v>Ü50</v>
      </c>
      <c r="W57" s="10" t="str">
        <f t="shared" si="5"/>
        <v>Ü50</v>
      </c>
    </row>
    <row r="58" spans="1:23" x14ac:dyDescent="0.25">
      <c r="A58" s="8" t="s">
        <v>104</v>
      </c>
      <c r="B58" s="1">
        <v>317</v>
      </c>
      <c r="C58" s="1">
        <v>60</v>
      </c>
      <c r="M58" s="2">
        <v>56</v>
      </c>
      <c r="N58" s="2" t="s">
        <v>163</v>
      </c>
      <c r="O58" s="2" t="s">
        <v>165</v>
      </c>
      <c r="P58" s="9" t="str">
        <f t="shared" si="4"/>
        <v>Ü50</v>
      </c>
      <c r="Q58" s="9" t="str">
        <f t="shared" si="4"/>
        <v>Ü50</v>
      </c>
      <c r="S58" s="3">
        <v>56</v>
      </c>
      <c r="T58" s="3" t="s">
        <v>163</v>
      </c>
      <c r="U58" s="3" t="s">
        <v>165</v>
      </c>
      <c r="V58" s="10" t="str">
        <f t="shared" si="5"/>
        <v>Ü50</v>
      </c>
      <c r="W58" s="10" t="str">
        <f t="shared" si="5"/>
        <v>Ü50</v>
      </c>
    </row>
    <row r="59" spans="1:23" x14ac:dyDescent="0.25">
      <c r="A59" s="8" t="s">
        <v>105</v>
      </c>
      <c r="B59" s="1">
        <v>501</v>
      </c>
      <c r="C59" s="1">
        <v>80</v>
      </c>
      <c r="M59" s="2">
        <v>57</v>
      </c>
      <c r="N59" s="2" t="s">
        <v>163</v>
      </c>
      <c r="O59" s="2" t="s">
        <v>165</v>
      </c>
      <c r="P59" s="9" t="str">
        <f t="shared" si="4"/>
        <v>Ü50</v>
      </c>
      <c r="Q59" s="9" t="str">
        <f t="shared" si="4"/>
        <v>Ü50</v>
      </c>
      <c r="S59" s="3">
        <v>57</v>
      </c>
      <c r="T59" s="3" t="s">
        <v>163</v>
      </c>
      <c r="U59" s="3" t="s">
        <v>165</v>
      </c>
      <c r="V59" s="10" t="str">
        <f t="shared" si="5"/>
        <v>Ü50</v>
      </c>
      <c r="W59" s="10" t="str">
        <f t="shared" si="5"/>
        <v>Ü50</v>
      </c>
    </row>
    <row r="60" spans="1:23" x14ac:dyDescent="0.25">
      <c r="A60" s="8" t="s">
        <v>106</v>
      </c>
      <c r="B60" s="1">
        <v>502</v>
      </c>
      <c r="C60" s="1">
        <v>80</v>
      </c>
      <c r="M60" s="2">
        <v>58</v>
      </c>
      <c r="N60" s="2" t="s">
        <v>163</v>
      </c>
      <c r="O60" s="2" t="s">
        <v>165</v>
      </c>
      <c r="P60" s="9" t="str">
        <f t="shared" si="4"/>
        <v>Ü50</v>
      </c>
      <c r="Q60" s="9" t="str">
        <f t="shared" si="4"/>
        <v>Ü50</v>
      </c>
      <c r="S60" s="3">
        <v>58</v>
      </c>
      <c r="T60" s="3" t="s">
        <v>163</v>
      </c>
      <c r="U60" s="3" t="s">
        <v>165</v>
      </c>
      <c r="V60" s="10" t="str">
        <f t="shared" si="5"/>
        <v>Ü50</v>
      </c>
      <c r="W60" s="10" t="str">
        <f t="shared" si="5"/>
        <v>Ü50</v>
      </c>
    </row>
    <row r="61" spans="1:23" x14ac:dyDescent="0.25">
      <c r="A61" s="8" t="s">
        <v>107</v>
      </c>
      <c r="B61" s="1">
        <v>503</v>
      </c>
      <c r="C61" s="1">
        <v>80</v>
      </c>
      <c r="M61" s="2">
        <v>59</v>
      </c>
      <c r="N61" s="2" t="s">
        <v>163</v>
      </c>
      <c r="O61" s="2" t="s">
        <v>165</v>
      </c>
      <c r="P61" s="9" t="str">
        <f t="shared" si="4"/>
        <v>Ü50</v>
      </c>
      <c r="Q61" s="9" t="str">
        <f t="shared" si="4"/>
        <v>Ü50</v>
      </c>
      <c r="S61" s="3">
        <v>59</v>
      </c>
      <c r="T61" s="3" t="s">
        <v>163</v>
      </c>
      <c r="U61" s="3" t="s">
        <v>165</v>
      </c>
      <c r="V61" s="10" t="str">
        <f t="shared" si="5"/>
        <v>Ü50</v>
      </c>
      <c r="W61" s="10" t="str">
        <f t="shared" si="5"/>
        <v>Ü50</v>
      </c>
    </row>
    <row r="62" spans="1:23" x14ac:dyDescent="0.25">
      <c r="A62" s="8" t="s">
        <v>108</v>
      </c>
      <c r="B62" s="1">
        <v>504</v>
      </c>
      <c r="C62" s="1">
        <v>60</v>
      </c>
      <c r="M62" s="2">
        <v>60</v>
      </c>
      <c r="N62" s="2" t="s">
        <v>163</v>
      </c>
      <c r="O62" s="2" t="s">
        <v>165</v>
      </c>
      <c r="P62" s="9" t="str">
        <f t="shared" si="4"/>
        <v>Ü50</v>
      </c>
      <c r="Q62" s="9" t="str">
        <f t="shared" si="4"/>
        <v>Ü50</v>
      </c>
      <c r="S62" s="3">
        <v>60</v>
      </c>
      <c r="T62" s="3" t="s">
        <v>163</v>
      </c>
      <c r="U62" s="3" t="s">
        <v>165</v>
      </c>
      <c r="V62" s="10" t="str">
        <f t="shared" si="5"/>
        <v>Ü50</v>
      </c>
      <c r="W62" s="10" t="str">
        <f t="shared" si="5"/>
        <v>Ü50</v>
      </c>
    </row>
    <row r="63" spans="1:23" x14ac:dyDescent="0.25">
      <c r="A63" s="8" t="s">
        <v>109</v>
      </c>
      <c r="B63" s="1">
        <v>505</v>
      </c>
      <c r="C63" s="1">
        <v>60</v>
      </c>
      <c r="M63" s="2">
        <v>61</v>
      </c>
      <c r="N63" s="2" t="s">
        <v>163</v>
      </c>
      <c r="O63" s="2" t="s">
        <v>165</v>
      </c>
      <c r="P63" s="9" t="str">
        <f t="shared" si="4"/>
        <v>Ü50</v>
      </c>
      <c r="Q63" s="9" t="str">
        <f t="shared" si="4"/>
        <v>Ü50</v>
      </c>
      <c r="S63" s="3">
        <v>61</v>
      </c>
      <c r="T63" s="3" t="s">
        <v>163</v>
      </c>
      <c r="U63" s="3" t="s">
        <v>165</v>
      </c>
      <c r="V63" s="10" t="str">
        <f t="shared" si="5"/>
        <v>Ü50</v>
      </c>
      <c r="W63" s="10" t="str">
        <f t="shared" si="5"/>
        <v>Ü50</v>
      </c>
    </row>
    <row r="64" spans="1:23" x14ac:dyDescent="0.25">
      <c r="A64" s="8" t="s">
        <v>110</v>
      </c>
      <c r="B64" s="1">
        <v>506</v>
      </c>
      <c r="C64" s="1">
        <v>60</v>
      </c>
      <c r="M64" s="2">
        <v>62</v>
      </c>
      <c r="N64" s="2" t="s">
        <v>163</v>
      </c>
      <c r="O64" s="2" t="s">
        <v>165</v>
      </c>
      <c r="P64" s="9" t="str">
        <f t="shared" si="4"/>
        <v>Ü50</v>
      </c>
      <c r="Q64" s="9" t="str">
        <f t="shared" si="4"/>
        <v>Ü50</v>
      </c>
      <c r="S64" s="3">
        <v>62</v>
      </c>
      <c r="T64" s="3" t="s">
        <v>163</v>
      </c>
      <c r="U64" s="3" t="s">
        <v>165</v>
      </c>
      <c r="V64" s="10" t="str">
        <f t="shared" si="5"/>
        <v>Ü50</v>
      </c>
      <c r="W64" s="10" t="str">
        <f t="shared" si="5"/>
        <v>Ü50</v>
      </c>
    </row>
    <row r="65" spans="1:23" x14ac:dyDescent="0.25">
      <c r="A65" s="8" t="s">
        <v>111</v>
      </c>
      <c r="B65" s="1">
        <v>507</v>
      </c>
      <c r="C65" s="1">
        <v>60</v>
      </c>
      <c r="M65" s="2">
        <v>63</v>
      </c>
      <c r="N65" s="2" t="s">
        <v>163</v>
      </c>
      <c r="O65" s="2" t="s">
        <v>165</v>
      </c>
      <c r="P65" s="9" t="str">
        <f t="shared" si="4"/>
        <v>Ü50</v>
      </c>
      <c r="Q65" s="9" t="str">
        <f t="shared" si="4"/>
        <v>Ü50</v>
      </c>
      <c r="S65" s="3">
        <v>63</v>
      </c>
      <c r="T65" s="3" t="s">
        <v>163</v>
      </c>
      <c r="U65" s="3" t="s">
        <v>165</v>
      </c>
      <c r="V65" s="10" t="str">
        <f t="shared" si="5"/>
        <v>Ü50</v>
      </c>
      <c r="W65" s="10" t="str">
        <f t="shared" si="5"/>
        <v>Ü50</v>
      </c>
    </row>
    <row r="66" spans="1:23" x14ac:dyDescent="0.25">
      <c r="A66" s="8" t="s">
        <v>112</v>
      </c>
      <c r="B66" s="1">
        <v>511</v>
      </c>
      <c r="C66" s="1">
        <v>80</v>
      </c>
      <c r="M66" s="2">
        <v>64</v>
      </c>
      <c r="N66" s="2" t="s">
        <v>163</v>
      </c>
      <c r="O66" s="2" t="s">
        <v>165</v>
      </c>
      <c r="P66" s="9" t="str">
        <f t="shared" si="4"/>
        <v>Ü50</v>
      </c>
      <c r="Q66" s="9" t="str">
        <f t="shared" si="4"/>
        <v>Ü50</v>
      </c>
      <c r="S66" s="3">
        <v>64</v>
      </c>
      <c r="T66" s="3" t="s">
        <v>163</v>
      </c>
      <c r="U66" s="3" t="s">
        <v>165</v>
      </c>
      <c r="V66" s="10" t="str">
        <f t="shared" si="5"/>
        <v>Ü50</v>
      </c>
      <c r="W66" s="10" t="str">
        <f t="shared" si="5"/>
        <v>Ü50</v>
      </c>
    </row>
    <row r="67" spans="1:23" x14ac:dyDescent="0.25">
      <c r="A67" s="8" t="s">
        <v>113</v>
      </c>
      <c r="B67" s="1">
        <v>512</v>
      </c>
      <c r="C67" s="1">
        <v>80</v>
      </c>
      <c r="M67" s="2">
        <v>65</v>
      </c>
      <c r="N67" s="2" t="s">
        <v>163</v>
      </c>
      <c r="O67" s="2" t="s">
        <v>165</v>
      </c>
      <c r="P67" s="9" t="str">
        <f t="shared" si="4"/>
        <v>Ü50</v>
      </c>
      <c r="Q67" s="9" t="str">
        <f t="shared" si="4"/>
        <v>Ü50</v>
      </c>
      <c r="S67" s="3">
        <v>65</v>
      </c>
      <c r="T67" s="3" t="s">
        <v>163</v>
      </c>
      <c r="U67" s="3" t="s">
        <v>165</v>
      </c>
      <c r="V67" s="10" t="str">
        <f t="shared" si="5"/>
        <v>Ü50</v>
      </c>
      <c r="W67" s="10" t="str">
        <f t="shared" si="5"/>
        <v>Ü50</v>
      </c>
    </row>
    <row r="68" spans="1:23" x14ac:dyDescent="0.25">
      <c r="A68" s="8" t="s">
        <v>114</v>
      </c>
      <c r="B68" s="1">
        <v>513</v>
      </c>
      <c r="C68" s="1">
        <v>80</v>
      </c>
      <c r="M68" s="2">
        <v>66</v>
      </c>
      <c r="N68" s="2" t="s">
        <v>164</v>
      </c>
      <c r="O68" s="2" t="s">
        <v>166</v>
      </c>
      <c r="P68" s="9" t="str">
        <f t="shared" si="4"/>
        <v>Ü65</v>
      </c>
      <c r="Q68" s="9" t="str">
        <f t="shared" si="4"/>
        <v>Ü65</v>
      </c>
      <c r="S68" s="3">
        <v>66</v>
      </c>
      <c r="T68" s="3" t="s">
        <v>164</v>
      </c>
      <c r="U68" s="3" t="s">
        <v>166</v>
      </c>
      <c r="V68" s="10" t="str">
        <f t="shared" si="5"/>
        <v>Ü65</v>
      </c>
      <c r="W68" s="10" t="str">
        <f t="shared" si="5"/>
        <v>Ü65</v>
      </c>
    </row>
    <row r="69" spans="1:23" x14ac:dyDescent="0.25">
      <c r="A69" s="8" t="s">
        <v>115</v>
      </c>
      <c r="B69" s="1">
        <v>514</v>
      </c>
      <c r="C69" s="1">
        <v>60</v>
      </c>
      <c r="M69" s="2">
        <v>67</v>
      </c>
      <c r="N69" s="2" t="s">
        <v>164</v>
      </c>
      <c r="O69" s="2" t="s">
        <v>166</v>
      </c>
      <c r="P69" s="9" t="str">
        <f t="shared" si="4"/>
        <v>Ü65</v>
      </c>
      <c r="Q69" s="9" t="str">
        <f t="shared" si="4"/>
        <v>Ü65</v>
      </c>
      <c r="S69" s="3">
        <v>67</v>
      </c>
      <c r="T69" s="3" t="s">
        <v>164</v>
      </c>
      <c r="U69" s="3" t="s">
        <v>166</v>
      </c>
      <c r="V69" s="10" t="str">
        <f t="shared" si="5"/>
        <v>Ü65</v>
      </c>
      <c r="W69" s="10" t="str">
        <f t="shared" si="5"/>
        <v>Ü65</v>
      </c>
    </row>
    <row r="70" spans="1:23" x14ac:dyDescent="0.25">
      <c r="A70" s="8" t="s">
        <v>116</v>
      </c>
      <c r="B70" s="1">
        <v>515</v>
      </c>
      <c r="C70" s="1">
        <v>60</v>
      </c>
      <c r="M70" s="2">
        <v>68</v>
      </c>
      <c r="N70" s="2" t="s">
        <v>164</v>
      </c>
      <c r="O70" s="2" t="s">
        <v>166</v>
      </c>
      <c r="P70" s="9" t="str">
        <f t="shared" si="4"/>
        <v>Ü65</v>
      </c>
      <c r="Q70" s="9" t="str">
        <f t="shared" si="4"/>
        <v>Ü65</v>
      </c>
      <c r="S70" s="3">
        <v>68</v>
      </c>
      <c r="T70" s="3" t="s">
        <v>164</v>
      </c>
      <c r="U70" s="3" t="s">
        <v>166</v>
      </c>
      <c r="V70" s="10" t="str">
        <f t="shared" si="5"/>
        <v>Ü65</v>
      </c>
      <c r="W70" s="10" t="str">
        <f t="shared" si="5"/>
        <v>Ü65</v>
      </c>
    </row>
    <row r="71" spans="1:23" x14ac:dyDescent="0.25">
      <c r="A71" s="8" t="s">
        <v>117</v>
      </c>
      <c r="B71" s="1">
        <v>516</v>
      </c>
      <c r="C71" s="1">
        <v>60</v>
      </c>
      <c r="M71" s="2">
        <v>69</v>
      </c>
      <c r="N71" s="2" t="s">
        <v>164</v>
      </c>
      <c r="O71" s="2" t="s">
        <v>166</v>
      </c>
      <c r="P71" s="9" t="str">
        <f t="shared" si="4"/>
        <v>Ü65</v>
      </c>
      <c r="Q71" s="9" t="str">
        <f t="shared" si="4"/>
        <v>Ü65</v>
      </c>
      <c r="S71" s="3">
        <v>69</v>
      </c>
      <c r="T71" s="3" t="s">
        <v>164</v>
      </c>
      <c r="U71" s="3" t="s">
        <v>166</v>
      </c>
      <c r="V71" s="10" t="str">
        <f t="shared" si="5"/>
        <v>Ü65</v>
      </c>
      <c r="W71" s="10" t="str">
        <f t="shared" si="5"/>
        <v>Ü65</v>
      </c>
    </row>
    <row r="72" spans="1:23" x14ac:dyDescent="0.25">
      <c r="A72" s="8" t="s">
        <v>118</v>
      </c>
      <c r="B72" s="1">
        <v>517</v>
      </c>
      <c r="C72" s="1">
        <v>60</v>
      </c>
      <c r="M72" s="2">
        <v>70</v>
      </c>
      <c r="N72" s="2" t="s">
        <v>164</v>
      </c>
      <c r="O72" s="2" t="s">
        <v>166</v>
      </c>
      <c r="P72" s="9" t="str">
        <f t="shared" si="4"/>
        <v>Ü65</v>
      </c>
      <c r="Q72" s="9" t="str">
        <f t="shared" si="4"/>
        <v>Ü65</v>
      </c>
      <c r="S72" s="3">
        <v>70</v>
      </c>
      <c r="T72" s="3" t="s">
        <v>164</v>
      </c>
      <c r="U72" s="3" t="s">
        <v>166</v>
      </c>
      <c r="V72" s="10" t="str">
        <f t="shared" si="5"/>
        <v>Ü65</v>
      </c>
      <c r="W72" s="10" t="str">
        <f t="shared" si="5"/>
        <v>Ü65</v>
      </c>
    </row>
    <row r="73" spans="1:23" x14ac:dyDescent="0.25">
      <c r="A73" s="8" t="s">
        <v>119</v>
      </c>
      <c r="B73" s="1">
        <v>601</v>
      </c>
      <c r="C73" s="1">
        <v>80</v>
      </c>
      <c r="M73" s="2">
        <v>71</v>
      </c>
      <c r="N73" s="2" t="s">
        <v>164</v>
      </c>
      <c r="O73" s="2" t="s">
        <v>166</v>
      </c>
      <c r="P73" s="9" t="str">
        <f t="shared" si="4"/>
        <v>Ü65</v>
      </c>
      <c r="Q73" s="9" t="str">
        <f t="shared" si="4"/>
        <v>Ü65</v>
      </c>
      <c r="S73" s="3">
        <v>71</v>
      </c>
      <c r="T73" s="3" t="s">
        <v>164</v>
      </c>
      <c r="U73" s="3" t="s">
        <v>166</v>
      </c>
      <c r="V73" s="10" t="str">
        <f t="shared" si="5"/>
        <v>Ü65</v>
      </c>
      <c r="W73" s="10" t="str">
        <f t="shared" si="5"/>
        <v>Ü65</v>
      </c>
    </row>
    <row r="74" spans="1:23" x14ac:dyDescent="0.25">
      <c r="A74" s="8" t="s">
        <v>120</v>
      </c>
      <c r="B74" s="1">
        <v>602</v>
      </c>
      <c r="C74" s="1">
        <v>80</v>
      </c>
      <c r="M74" s="2">
        <v>72</v>
      </c>
      <c r="N74" s="2" t="s">
        <v>164</v>
      </c>
      <c r="O74" s="2" t="s">
        <v>166</v>
      </c>
      <c r="P74" s="9" t="str">
        <f t="shared" si="4"/>
        <v>Ü65</v>
      </c>
      <c r="Q74" s="9" t="str">
        <f t="shared" si="4"/>
        <v>Ü65</v>
      </c>
      <c r="S74" s="3">
        <v>72</v>
      </c>
      <c r="T74" s="3" t="s">
        <v>164</v>
      </c>
      <c r="U74" s="3" t="s">
        <v>166</v>
      </c>
      <c r="V74" s="10" t="str">
        <f t="shared" si="5"/>
        <v>Ü65</v>
      </c>
      <c r="W74" s="10" t="str">
        <f t="shared" si="5"/>
        <v>Ü65</v>
      </c>
    </row>
    <row r="75" spans="1:23" x14ac:dyDescent="0.25">
      <c r="A75" s="8" t="s">
        <v>121</v>
      </c>
      <c r="B75" s="1">
        <v>603</v>
      </c>
      <c r="C75" s="1">
        <v>80</v>
      </c>
      <c r="M75" s="2">
        <v>73</v>
      </c>
      <c r="N75" s="2" t="s">
        <v>164</v>
      </c>
      <c r="O75" s="2" t="s">
        <v>166</v>
      </c>
      <c r="P75" s="9" t="str">
        <f t="shared" si="4"/>
        <v>Ü65</v>
      </c>
      <c r="Q75" s="9" t="str">
        <f t="shared" si="4"/>
        <v>Ü65</v>
      </c>
      <c r="S75" s="3">
        <v>73</v>
      </c>
      <c r="T75" s="3" t="s">
        <v>164</v>
      </c>
      <c r="U75" s="3" t="s">
        <v>166</v>
      </c>
      <c r="V75" s="10" t="str">
        <f t="shared" si="5"/>
        <v>Ü65</v>
      </c>
      <c r="W75" s="10" t="str">
        <f t="shared" si="5"/>
        <v>Ü65</v>
      </c>
    </row>
    <row r="76" spans="1:23" x14ac:dyDescent="0.25">
      <c r="A76" s="8" t="s">
        <v>122</v>
      </c>
      <c r="B76" s="1">
        <v>604</v>
      </c>
      <c r="C76" s="1">
        <v>40</v>
      </c>
      <c r="M76" s="2">
        <v>74</v>
      </c>
      <c r="N76" s="2" t="s">
        <v>164</v>
      </c>
      <c r="O76" s="2" t="s">
        <v>166</v>
      </c>
      <c r="P76" s="9" t="str">
        <f t="shared" si="4"/>
        <v>Ü65</v>
      </c>
      <c r="Q76" s="9" t="str">
        <f t="shared" si="4"/>
        <v>Ü65</v>
      </c>
      <c r="S76" s="3">
        <v>74</v>
      </c>
      <c r="T76" s="3" t="s">
        <v>164</v>
      </c>
      <c r="U76" s="3" t="s">
        <v>166</v>
      </c>
      <c r="V76" s="10" t="str">
        <f t="shared" si="5"/>
        <v>Ü65</v>
      </c>
      <c r="W76" s="10" t="str">
        <f t="shared" si="5"/>
        <v>Ü65</v>
      </c>
    </row>
    <row r="77" spans="1:23" x14ac:dyDescent="0.25">
      <c r="A77" s="8" t="s">
        <v>123</v>
      </c>
      <c r="B77" s="1">
        <v>605</v>
      </c>
      <c r="C77" s="1">
        <v>40</v>
      </c>
      <c r="M77" s="2">
        <v>75</v>
      </c>
      <c r="N77" s="2" t="s">
        <v>164</v>
      </c>
      <c r="O77" s="2" t="s">
        <v>166</v>
      </c>
      <c r="P77" s="9" t="str">
        <f t="shared" si="4"/>
        <v>Ü65</v>
      </c>
      <c r="Q77" s="9" t="str">
        <f t="shared" si="4"/>
        <v>Ü65</v>
      </c>
      <c r="S77" s="3">
        <v>75</v>
      </c>
      <c r="T77" s="3" t="s">
        <v>164</v>
      </c>
      <c r="U77" s="3" t="s">
        <v>166</v>
      </c>
      <c r="V77" s="10" t="str">
        <f t="shared" si="5"/>
        <v>Ü65</v>
      </c>
      <c r="W77" s="10" t="str">
        <f t="shared" si="5"/>
        <v>Ü65</v>
      </c>
    </row>
    <row r="78" spans="1:23" x14ac:dyDescent="0.25">
      <c r="A78" s="8" t="s">
        <v>124</v>
      </c>
      <c r="B78" s="1">
        <v>606</v>
      </c>
      <c r="C78" s="1">
        <v>40</v>
      </c>
      <c r="M78" s="2">
        <v>76</v>
      </c>
      <c r="N78" s="2" t="s">
        <v>164</v>
      </c>
      <c r="O78" s="2" t="s">
        <v>166</v>
      </c>
      <c r="P78" s="9" t="str">
        <f t="shared" si="4"/>
        <v>Ü65</v>
      </c>
      <c r="Q78" s="9" t="str">
        <f t="shared" si="4"/>
        <v>Ü65</v>
      </c>
      <c r="S78" s="3">
        <v>76</v>
      </c>
      <c r="T78" s="3" t="s">
        <v>164</v>
      </c>
      <c r="U78" s="3" t="s">
        <v>166</v>
      </c>
      <c r="V78" s="10" t="str">
        <f t="shared" si="5"/>
        <v>Ü65</v>
      </c>
      <c r="W78" s="10" t="str">
        <f t="shared" si="5"/>
        <v>Ü65</v>
      </c>
    </row>
    <row r="79" spans="1:23" x14ac:dyDescent="0.25">
      <c r="A79" s="8" t="s">
        <v>125</v>
      </c>
      <c r="B79" s="1">
        <v>607</v>
      </c>
      <c r="C79" s="1">
        <v>40</v>
      </c>
      <c r="M79" s="2">
        <v>77</v>
      </c>
      <c r="N79" s="2" t="s">
        <v>164</v>
      </c>
      <c r="O79" s="2" t="s">
        <v>166</v>
      </c>
      <c r="P79" s="9" t="str">
        <f t="shared" si="4"/>
        <v>Ü65</v>
      </c>
      <c r="Q79" s="9" t="str">
        <f t="shared" si="4"/>
        <v>Ü65</v>
      </c>
      <c r="S79" s="3">
        <v>77</v>
      </c>
      <c r="T79" s="3" t="s">
        <v>164</v>
      </c>
      <c r="U79" s="3" t="s">
        <v>166</v>
      </c>
      <c r="V79" s="10" t="str">
        <f t="shared" si="5"/>
        <v>Ü65</v>
      </c>
      <c r="W79" s="10" t="str">
        <f t="shared" si="5"/>
        <v>Ü65</v>
      </c>
    </row>
    <row r="80" spans="1:23" x14ac:dyDescent="0.25">
      <c r="A80" s="8" t="s">
        <v>126</v>
      </c>
      <c r="B80" s="1">
        <v>611</v>
      </c>
      <c r="C80" s="1">
        <v>80</v>
      </c>
      <c r="M80" s="2">
        <v>78</v>
      </c>
      <c r="N80" s="2" t="s">
        <v>164</v>
      </c>
      <c r="O80" s="2" t="s">
        <v>166</v>
      </c>
      <c r="P80" s="9" t="str">
        <f t="shared" si="4"/>
        <v>Ü65</v>
      </c>
      <c r="Q80" s="9" t="str">
        <f t="shared" si="4"/>
        <v>Ü65</v>
      </c>
      <c r="S80" s="3">
        <v>78</v>
      </c>
      <c r="T80" s="3" t="s">
        <v>164</v>
      </c>
      <c r="U80" s="3" t="s">
        <v>166</v>
      </c>
      <c r="V80" s="10" t="str">
        <f t="shared" si="5"/>
        <v>Ü65</v>
      </c>
      <c r="W80" s="10" t="str">
        <f t="shared" si="5"/>
        <v>Ü65</v>
      </c>
    </row>
    <row r="81" spans="1:23" x14ac:dyDescent="0.25">
      <c r="A81" s="8" t="s">
        <v>127</v>
      </c>
      <c r="B81" s="1">
        <v>612</v>
      </c>
      <c r="C81" s="1">
        <v>80</v>
      </c>
      <c r="M81" s="2">
        <v>79</v>
      </c>
      <c r="N81" s="2" t="s">
        <v>164</v>
      </c>
      <c r="O81" s="2" t="s">
        <v>166</v>
      </c>
      <c r="P81" s="9" t="str">
        <f t="shared" si="4"/>
        <v>Ü65</v>
      </c>
      <c r="Q81" s="9" t="str">
        <f t="shared" si="4"/>
        <v>Ü65</v>
      </c>
      <c r="S81" s="3">
        <v>79</v>
      </c>
      <c r="T81" s="3" t="s">
        <v>164</v>
      </c>
      <c r="U81" s="3" t="s">
        <v>166</v>
      </c>
      <c r="V81" s="10" t="str">
        <f t="shared" si="5"/>
        <v>Ü65</v>
      </c>
      <c r="W81" s="10" t="str">
        <f t="shared" si="5"/>
        <v>Ü65</v>
      </c>
    </row>
    <row r="82" spans="1:23" x14ac:dyDescent="0.25">
      <c r="A82" s="8" t="s">
        <v>128</v>
      </c>
      <c r="B82" s="1">
        <v>613</v>
      </c>
      <c r="C82" s="1">
        <v>80</v>
      </c>
      <c r="M82" s="2">
        <v>80</v>
      </c>
      <c r="N82" s="2" t="s">
        <v>164</v>
      </c>
      <c r="O82" s="2" t="s">
        <v>166</v>
      </c>
      <c r="P82" s="9" t="str">
        <f t="shared" si="4"/>
        <v>Ü65</v>
      </c>
      <c r="Q82" s="9" t="str">
        <f t="shared" si="4"/>
        <v>Ü65</v>
      </c>
      <c r="S82" s="3">
        <v>80</v>
      </c>
      <c r="T82" s="3" t="s">
        <v>164</v>
      </c>
      <c r="U82" s="3" t="s">
        <v>166</v>
      </c>
      <c r="V82" s="10" t="str">
        <f t="shared" si="5"/>
        <v>Ü65</v>
      </c>
      <c r="W82" s="10" t="str">
        <f t="shared" si="5"/>
        <v>Ü65</v>
      </c>
    </row>
    <row r="83" spans="1:23" x14ac:dyDescent="0.25">
      <c r="A83" s="8" t="s">
        <v>129</v>
      </c>
      <c r="B83" s="1">
        <v>614</v>
      </c>
      <c r="C83" s="1">
        <v>40</v>
      </c>
      <c r="M83" s="2">
        <v>81</v>
      </c>
      <c r="N83" s="2" t="s">
        <v>164</v>
      </c>
      <c r="O83" s="2" t="s">
        <v>166</v>
      </c>
      <c r="P83" s="9" t="str">
        <f t="shared" si="4"/>
        <v>Ü65</v>
      </c>
      <c r="Q83" s="9" t="str">
        <f t="shared" si="4"/>
        <v>Ü65</v>
      </c>
      <c r="S83" s="3">
        <v>81</v>
      </c>
      <c r="T83" s="3" t="s">
        <v>164</v>
      </c>
      <c r="U83" s="3" t="s">
        <v>166</v>
      </c>
      <c r="V83" s="10" t="str">
        <f t="shared" si="5"/>
        <v>Ü65</v>
      </c>
      <c r="W83" s="10" t="str">
        <f t="shared" si="5"/>
        <v>Ü65</v>
      </c>
    </row>
    <row r="84" spans="1:23" x14ac:dyDescent="0.25">
      <c r="A84" s="8" t="s">
        <v>130</v>
      </c>
      <c r="B84" s="1">
        <v>615</v>
      </c>
      <c r="C84" s="1">
        <v>40</v>
      </c>
      <c r="M84" s="2">
        <v>82</v>
      </c>
      <c r="N84" s="2" t="s">
        <v>164</v>
      </c>
      <c r="O84" s="2" t="s">
        <v>166</v>
      </c>
      <c r="P84" s="9" t="str">
        <f t="shared" si="4"/>
        <v>Ü65</v>
      </c>
      <c r="Q84" s="9" t="str">
        <f t="shared" si="4"/>
        <v>Ü65</v>
      </c>
      <c r="S84" s="3">
        <v>82</v>
      </c>
      <c r="T84" s="3" t="s">
        <v>164</v>
      </c>
      <c r="U84" s="3" t="s">
        <v>166</v>
      </c>
      <c r="V84" s="10" t="str">
        <f t="shared" si="5"/>
        <v>Ü65</v>
      </c>
      <c r="W84" s="10" t="str">
        <f t="shared" si="5"/>
        <v>Ü65</v>
      </c>
    </row>
    <row r="85" spans="1:23" x14ac:dyDescent="0.25">
      <c r="A85" s="8" t="s">
        <v>131</v>
      </c>
      <c r="B85" s="1">
        <v>616</v>
      </c>
      <c r="C85" s="1">
        <v>40</v>
      </c>
      <c r="M85" s="2">
        <v>83</v>
      </c>
      <c r="N85" s="2" t="s">
        <v>164</v>
      </c>
      <c r="O85" s="2" t="s">
        <v>166</v>
      </c>
      <c r="P85" s="9" t="str">
        <f t="shared" si="4"/>
        <v>Ü65</v>
      </c>
      <c r="Q85" s="9" t="str">
        <f t="shared" si="4"/>
        <v>Ü65</v>
      </c>
      <c r="S85" s="3">
        <v>83</v>
      </c>
      <c r="T85" s="3" t="s">
        <v>164</v>
      </c>
      <c r="U85" s="3" t="s">
        <v>166</v>
      </c>
      <c r="V85" s="10" t="str">
        <f t="shared" si="5"/>
        <v>Ü65</v>
      </c>
      <c r="W85" s="10" t="str">
        <f t="shared" si="5"/>
        <v>Ü65</v>
      </c>
    </row>
    <row r="86" spans="1:23" x14ac:dyDescent="0.25">
      <c r="A86" s="8" t="s">
        <v>132</v>
      </c>
      <c r="B86" s="1">
        <v>617</v>
      </c>
      <c r="C86" s="1">
        <v>40</v>
      </c>
      <c r="M86" s="2">
        <v>84</v>
      </c>
      <c r="N86" s="2" t="s">
        <v>164</v>
      </c>
      <c r="O86" s="2" t="s">
        <v>166</v>
      </c>
      <c r="P86" s="9" t="str">
        <f t="shared" si="4"/>
        <v>Ü65</v>
      </c>
      <c r="Q86" s="9" t="str">
        <f t="shared" si="4"/>
        <v>Ü65</v>
      </c>
      <c r="S86" s="3">
        <v>84</v>
      </c>
      <c r="T86" s="3" t="s">
        <v>164</v>
      </c>
      <c r="U86" s="3" t="s">
        <v>166</v>
      </c>
      <c r="V86" s="10" t="str">
        <f t="shared" si="5"/>
        <v>Ü65</v>
      </c>
      <c r="W86" s="10" t="str">
        <f t="shared" si="5"/>
        <v>Ü65</v>
      </c>
    </row>
    <row r="87" spans="1:23" x14ac:dyDescent="0.25">
      <c r="A87" s="8" t="s">
        <v>133</v>
      </c>
      <c r="B87" s="1">
        <v>701</v>
      </c>
      <c r="C87" s="1">
        <v>80</v>
      </c>
      <c r="M87" s="2">
        <v>85</v>
      </c>
      <c r="N87" s="2" t="s">
        <v>164</v>
      </c>
      <c r="O87" s="2" t="s">
        <v>166</v>
      </c>
      <c r="P87" s="9" t="str">
        <f t="shared" si="4"/>
        <v>Ü65</v>
      </c>
      <c r="Q87" s="9" t="str">
        <f t="shared" si="4"/>
        <v>Ü65</v>
      </c>
      <c r="S87" s="3">
        <v>85</v>
      </c>
      <c r="T87" s="3" t="s">
        <v>164</v>
      </c>
      <c r="U87" s="3" t="s">
        <v>166</v>
      </c>
      <c r="V87" s="10" t="str">
        <f t="shared" si="5"/>
        <v>Ü65</v>
      </c>
      <c r="W87" s="10" t="str">
        <f t="shared" si="5"/>
        <v>Ü65</v>
      </c>
    </row>
    <row r="88" spans="1:23" x14ac:dyDescent="0.25">
      <c r="A88" s="8" t="s">
        <v>134</v>
      </c>
      <c r="B88" s="1">
        <v>702</v>
      </c>
      <c r="C88" s="1">
        <v>80</v>
      </c>
      <c r="M88" s="2">
        <v>86</v>
      </c>
      <c r="N88" s="2" t="s">
        <v>164</v>
      </c>
      <c r="O88" s="2" t="s">
        <v>166</v>
      </c>
      <c r="P88" s="9" t="str">
        <f t="shared" si="4"/>
        <v>Ü65</v>
      </c>
      <c r="Q88" s="9" t="str">
        <f t="shared" si="4"/>
        <v>Ü65</v>
      </c>
      <c r="S88" s="3">
        <v>86</v>
      </c>
      <c r="T88" s="3" t="s">
        <v>164</v>
      </c>
      <c r="U88" s="3" t="s">
        <v>166</v>
      </c>
      <c r="V88" s="10" t="str">
        <f t="shared" si="5"/>
        <v>Ü65</v>
      </c>
      <c r="W88" s="10" t="str">
        <f t="shared" si="5"/>
        <v>Ü65</v>
      </c>
    </row>
    <row r="89" spans="1:23" x14ac:dyDescent="0.25">
      <c r="A89" s="8" t="s">
        <v>135</v>
      </c>
      <c r="B89" s="1">
        <v>703</v>
      </c>
      <c r="C89" s="1">
        <v>80</v>
      </c>
      <c r="M89" s="2">
        <v>87</v>
      </c>
      <c r="N89" s="2" t="s">
        <v>164</v>
      </c>
      <c r="O89" s="2" t="s">
        <v>166</v>
      </c>
      <c r="P89" s="9" t="str">
        <f t="shared" si="4"/>
        <v>Ü65</v>
      </c>
      <c r="Q89" s="9" t="str">
        <f t="shared" si="4"/>
        <v>Ü65</v>
      </c>
      <c r="S89" s="3">
        <v>87</v>
      </c>
      <c r="T89" s="3" t="s">
        <v>164</v>
      </c>
      <c r="U89" s="3" t="s">
        <v>166</v>
      </c>
      <c r="V89" s="10" t="str">
        <f t="shared" si="5"/>
        <v>Ü65</v>
      </c>
      <c r="W89" s="10" t="str">
        <f t="shared" si="5"/>
        <v>Ü65</v>
      </c>
    </row>
    <row r="90" spans="1:23" x14ac:dyDescent="0.25">
      <c r="A90" s="8" t="s">
        <v>136</v>
      </c>
      <c r="B90" s="1">
        <v>704</v>
      </c>
      <c r="C90" s="1">
        <v>60</v>
      </c>
      <c r="M90" s="2">
        <v>88</v>
      </c>
      <c r="N90" s="2" t="s">
        <v>164</v>
      </c>
      <c r="O90" s="2" t="s">
        <v>166</v>
      </c>
      <c r="P90" s="9" t="str">
        <f t="shared" si="4"/>
        <v>Ü65</v>
      </c>
      <c r="Q90" s="9" t="str">
        <f t="shared" si="4"/>
        <v>Ü65</v>
      </c>
      <c r="S90" s="3">
        <v>88</v>
      </c>
      <c r="T90" s="3" t="s">
        <v>164</v>
      </c>
      <c r="U90" s="3" t="s">
        <v>166</v>
      </c>
      <c r="V90" s="10" t="str">
        <f t="shared" si="5"/>
        <v>Ü65</v>
      </c>
      <c r="W90" s="10" t="str">
        <f t="shared" si="5"/>
        <v>Ü65</v>
      </c>
    </row>
    <row r="91" spans="1:23" x14ac:dyDescent="0.25">
      <c r="A91" s="8" t="s">
        <v>137</v>
      </c>
      <c r="B91" s="1">
        <v>705</v>
      </c>
      <c r="C91" s="1">
        <v>60</v>
      </c>
      <c r="M91" s="2">
        <v>89</v>
      </c>
      <c r="N91" s="2" t="s">
        <v>164</v>
      </c>
      <c r="O91" s="2" t="s">
        <v>166</v>
      </c>
      <c r="P91" s="9" t="str">
        <f t="shared" si="4"/>
        <v>Ü65</v>
      </c>
      <c r="Q91" s="9" t="str">
        <f t="shared" si="4"/>
        <v>Ü65</v>
      </c>
      <c r="S91" s="3">
        <v>89</v>
      </c>
      <c r="T91" s="3" t="s">
        <v>164</v>
      </c>
      <c r="U91" s="3" t="s">
        <v>166</v>
      </c>
      <c r="V91" s="10" t="str">
        <f t="shared" si="5"/>
        <v>Ü65</v>
      </c>
      <c r="W91" s="10" t="str">
        <f t="shared" si="5"/>
        <v>Ü65</v>
      </c>
    </row>
    <row r="92" spans="1:23" x14ac:dyDescent="0.25">
      <c r="A92" s="8" t="s">
        <v>138</v>
      </c>
      <c r="B92" s="1">
        <v>706</v>
      </c>
      <c r="C92" s="1">
        <v>60</v>
      </c>
      <c r="M92" s="2">
        <v>90</v>
      </c>
      <c r="N92" s="2" t="s">
        <v>164</v>
      </c>
      <c r="O92" s="2" t="s">
        <v>166</v>
      </c>
      <c r="P92" s="9" t="str">
        <f t="shared" si="4"/>
        <v>Ü65</v>
      </c>
      <c r="Q92" s="9" t="str">
        <f t="shared" si="4"/>
        <v>Ü65</v>
      </c>
      <c r="S92" s="3">
        <v>90</v>
      </c>
      <c r="T92" s="3" t="s">
        <v>164</v>
      </c>
      <c r="U92" s="3" t="s">
        <v>166</v>
      </c>
      <c r="V92" s="10" t="str">
        <f t="shared" si="5"/>
        <v>Ü65</v>
      </c>
      <c r="W92" s="10" t="str">
        <f t="shared" si="5"/>
        <v>Ü65</v>
      </c>
    </row>
    <row r="93" spans="1:23" x14ac:dyDescent="0.25">
      <c r="A93" s="8" t="s">
        <v>139</v>
      </c>
      <c r="B93" s="1">
        <v>707</v>
      </c>
      <c r="C93" s="1">
        <v>60</v>
      </c>
      <c r="M93" s="2">
        <v>91</v>
      </c>
      <c r="N93" s="2" t="s">
        <v>164</v>
      </c>
      <c r="O93" s="2" t="s">
        <v>166</v>
      </c>
      <c r="P93" s="9" t="str">
        <f t="shared" si="4"/>
        <v>Ü65</v>
      </c>
      <c r="Q93" s="9" t="str">
        <f t="shared" si="4"/>
        <v>Ü65</v>
      </c>
      <c r="S93" s="3">
        <v>91</v>
      </c>
      <c r="T93" s="3" t="s">
        <v>164</v>
      </c>
      <c r="U93" s="3" t="s">
        <v>166</v>
      </c>
      <c r="V93" s="10" t="str">
        <f t="shared" si="5"/>
        <v>Ü65</v>
      </c>
      <c r="W93" s="10" t="str">
        <f t="shared" si="5"/>
        <v>Ü65</v>
      </c>
    </row>
    <row r="94" spans="1:23" x14ac:dyDescent="0.25">
      <c r="A94" s="8" t="s">
        <v>140</v>
      </c>
      <c r="B94" s="1">
        <v>711</v>
      </c>
      <c r="C94" s="1">
        <v>80</v>
      </c>
      <c r="M94" s="2">
        <v>92</v>
      </c>
      <c r="N94" s="2" t="s">
        <v>164</v>
      </c>
      <c r="O94" s="2" t="s">
        <v>166</v>
      </c>
      <c r="P94" s="9" t="str">
        <f t="shared" si="4"/>
        <v>Ü65</v>
      </c>
      <c r="Q94" s="9" t="str">
        <f t="shared" si="4"/>
        <v>Ü65</v>
      </c>
      <c r="S94" s="3">
        <v>92</v>
      </c>
      <c r="T94" s="3" t="s">
        <v>164</v>
      </c>
      <c r="U94" s="3" t="s">
        <v>166</v>
      </c>
      <c r="V94" s="10" t="str">
        <f t="shared" si="5"/>
        <v>Ü65</v>
      </c>
      <c r="W94" s="10" t="str">
        <f t="shared" si="5"/>
        <v>Ü65</v>
      </c>
    </row>
    <row r="95" spans="1:23" x14ac:dyDescent="0.25">
      <c r="A95" s="8" t="s">
        <v>141</v>
      </c>
      <c r="B95" s="1">
        <v>712</v>
      </c>
      <c r="C95" s="1">
        <v>80</v>
      </c>
      <c r="M95" s="2">
        <v>93</v>
      </c>
      <c r="N95" s="2" t="s">
        <v>164</v>
      </c>
      <c r="O95" s="2" t="s">
        <v>166</v>
      </c>
      <c r="P95" s="9" t="str">
        <f t="shared" si="4"/>
        <v>Ü65</v>
      </c>
      <c r="Q95" s="9" t="str">
        <f t="shared" si="4"/>
        <v>Ü65</v>
      </c>
      <c r="S95" s="3">
        <v>93</v>
      </c>
      <c r="T95" s="3" t="s">
        <v>164</v>
      </c>
      <c r="U95" s="3" t="s">
        <v>166</v>
      </c>
      <c r="V95" s="10" t="str">
        <f t="shared" si="5"/>
        <v>Ü65</v>
      </c>
      <c r="W95" s="10" t="str">
        <f t="shared" si="5"/>
        <v>Ü65</v>
      </c>
    </row>
    <row r="96" spans="1:23" x14ac:dyDescent="0.25">
      <c r="A96" s="8" t="s">
        <v>142</v>
      </c>
      <c r="B96" s="1">
        <v>713</v>
      </c>
      <c r="C96" s="1">
        <v>80</v>
      </c>
      <c r="M96" s="2">
        <v>94</v>
      </c>
      <c r="N96" s="2" t="s">
        <v>164</v>
      </c>
      <c r="O96" s="2" t="s">
        <v>166</v>
      </c>
      <c r="P96" s="9" t="str">
        <f t="shared" si="4"/>
        <v>Ü65</v>
      </c>
      <c r="Q96" s="9" t="str">
        <f t="shared" si="4"/>
        <v>Ü65</v>
      </c>
      <c r="S96" s="3">
        <v>94</v>
      </c>
      <c r="T96" s="3" t="s">
        <v>164</v>
      </c>
      <c r="U96" s="3" t="s">
        <v>166</v>
      </c>
      <c r="V96" s="10" t="str">
        <f t="shared" si="5"/>
        <v>Ü65</v>
      </c>
      <c r="W96" s="10" t="str">
        <f t="shared" si="5"/>
        <v>Ü65</v>
      </c>
    </row>
    <row r="97" spans="1:23" x14ac:dyDescent="0.25">
      <c r="A97" s="8" t="s">
        <v>143</v>
      </c>
      <c r="B97" s="1">
        <v>714</v>
      </c>
      <c r="C97" s="1">
        <v>60</v>
      </c>
      <c r="M97" s="2">
        <v>95</v>
      </c>
      <c r="N97" s="2" t="s">
        <v>164</v>
      </c>
      <c r="O97" s="2" t="s">
        <v>166</v>
      </c>
      <c r="P97" s="9" t="str">
        <f t="shared" si="4"/>
        <v>Ü65</v>
      </c>
      <c r="Q97" s="9" t="str">
        <f t="shared" si="4"/>
        <v>Ü65</v>
      </c>
      <c r="S97" s="3">
        <v>95</v>
      </c>
      <c r="T97" s="3" t="s">
        <v>164</v>
      </c>
      <c r="U97" s="3" t="s">
        <v>166</v>
      </c>
      <c r="V97" s="10" t="str">
        <f t="shared" si="5"/>
        <v>Ü65</v>
      </c>
      <c r="W97" s="10" t="str">
        <f t="shared" si="5"/>
        <v>Ü65</v>
      </c>
    </row>
    <row r="98" spans="1:23" x14ac:dyDescent="0.25">
      <c r="A98" s="8" t="s">
        <v>144</v>
      </c>
      <c r="B98" s="1">
        <v>715</v>
      </c>
      <c r="C98" s="1">
        <v>60</v>
      </c>
      <c r="M98" s="2">
        <v>96</v>
      </c>
      <c r="N98" s="2" t="s">
        <v>164</v>
      </c>
      <c r="O98" s="2" t="s">
        <v>166</v>
      </c>
      <c r="P98" s="9" t="str">
        <f t="shared" si="4"/>
        <v>Ü65</v>
      </c>
      <c r="Q98" s="9" t="str">
        <f t="shared" si="4"/>
        <v>Ü65</v>
      </c>
      <c r="S98" s="3">
        <v>96</v>
      </c>
      <c r="T98" s="3" t="s">
        <v>164</v>
      </c>
      <c r="U98" s="3" t="s">
        <v>166</v>
      </c>
      <c r="V98" s="10" t="str">
        <f t="shared" si="5"/>
        <v>Ü65</v>
      </c>
      <c r="W98" s="10" t="str">
        <f t="shared" si="5"/>
        <v>Ü65</v>
      </c>
    </row>
    <row r="99" spans="1:23" x14ac:dyDescent="0.25">
      <c r="A99" s="8" t="s">
        <v>145</v>
      </c>
      <c r="B99" s="1">
        <v>716</v>
      </c>
      <c r="C99" s="1">
        <v>60</v>
      </c>
      <c r="M99" s="2">
        <v>97</v>
      </c>
      <c r="N99" s="2" t="s">
        <v>164</v>
      </c>
      <c r="O99" s="2" t="s">
        <v>166</v>
      </c>
      <c r="P99" s="9" t="str">
        <f t="shared" si="4"/>
        <v>Ü65</v>
      </c>
      <c r="Q99" s="9" t="str">
        <f t="shared" si="4"/>
        <v>Ü65</v>
      </c>
      <c r="S99" s="3">
        <v>97</v>
      </c>
      <c r="T99" s="3" t="s">
        <v>164</v>
      </c>
      <c r="U99" s="3" t="s">
        <v>166</v>
      </c>
      <c r="V99" s="10" t="str">
        <f t="shared" si="5"/>
        <v>Ü65</v>
      </c>
      <c r="W99" s="10" t="str">
        <f t="shared" si="5"/>
        <v>Ü65</v>
      </c>
    </row>
    <row r="100" spans="1:23" x14ac:dyDescent="0.25">
      <c r="A100" s="8" t="s">
        <v>146</v>
      </c>
      <c r="B100" s="1">
        <v>717</v>
      </c>
      <c r="C100" s="1">
        <v>60</v>
      </c>
      <c r="M100" s="2">
        <v>98</v>
      </c>
      <c r="N100" s="2" t="s">
        <v>164</v>
      </c>
      <c r="O100" s="2" t="s">
        <v>166</v>
      </c>
      <c r="P100" s="9" t="str">
        <f t="shared" si="4"/>
        <v>Ü65</v>
      </c>
      <c r="Q100" s="9" t="str">
        <f t="shared" si="4"/>
        <v>Ü65</v>
      </c>
      <c r="S100" s="3">
        <v>98</v>
      </c>
      <c r="T100" s="3" t="s">
        <v>164</v>
      </c>
      <c r="U100" s="3" t="s">
        <v>166</v>
      </c>
      <c r="V100" s="10" t="str">
        <f t="shared" si="5"/>
        <v>Ü65</v>
      </c>
      <c r="W100" s="10" t="str">
        <f t="shared" si="5"/>
        <v>Ü65</v>
      </c>
    </row>
    <row r="101" spans="1:23" x14ac:dyDescent="0.25">
      <c r="A101" s="8" t="s">
        <v>147</v>
      </c>
      <c r="B101" s="1">
        <v>801</v>
      </c>
      <c r="C101" s="1">
        <v>80</v>
      </c>
      <c r="M101" s="2">
        <v>99</v>
      </c>
      <c r="N101" s="2" t="s">
        <v>164</v>
      </c>
      <c r="O101" s="2" t="s">
        <v>166</v>
      </c>
      <c r="P101" s="9" t="str">
        <f t="shared" si="4"/>
        <v>Ü65</v>
      </c>
      <c r="Q101" s="9" t="str">
        <f t="shared" si="4"/>
        <v>Ü65</v>
      </c>
      <c r="S101" s="3">
        <v>99</v>
      </c>
      <c r="T101" s="3" t="s">
        <v>164</v>
      </c>
      <c r="U101" s="3" t="s">
        <v>166</v>
      </c>
      <c r="V101" s="10" t="str">
        <f t="shared" si="5"/>
        <v>Ü65</v>
      </c>
      <c r="W101" s="10" t="str">
        <f t="shared" si="5"/>
        <v>Ü65</v>
      </c>
    </row>
    <row r="102" spans="1:23" x14ac:dyDescent="0.25">
      <c r="A102" s="8" t="s">
        <v>148</v>
      </c>
      <c r="B102" s="1">
        <v>802</v>
      </c>
      <c r="C102" s="1">
        <v>80</v>
      </c>
      <c r="M102" s="2">
        <v>100</v>
      </c>
      <c r="N102" s="2" t="s">
        <v>164</v>
      </c>
      <c r="O102" s="2" t="s">
        <v>166</v>
      </c>
      <c r="P102" s="9" t="str">
        <f t="shared" si="4"/>
        <v>Ü65</v>
      </c>
      <c r="Q102" s="9" t="str">
        <f t="shared" si="4"/>
        <v>Ü65</v>
      </c>
      <c r="S102" s="3">
        <v>100</v>
      </c>
      <c r="T102" s="3" t="s">
        <v>164</v>
      </c>
      <c r="U102" s="3" t="s">
        <v>166</v>
      </c>
      <c r="V102" s="10" t="str">
        <f t="shared" si="5"/>
        <v>Ü65</v>
      </c>
      <c r="W102" s="10" t="str">
        <f t="shared" si="5"/>
        <v>Ü65</v>
      </c>
    </row>
    <row r="103" spans="1:23" x14ac:dyDescent="0.25">
      <c r="A103" s="8" t="s">
        <v>149</v>
      </c>
      <c r="B103" s="1">
        <v>803</v>
      </c>
      <c r="C103" s="1">
        <v>80</v>
      </c>
    </row>
    <row r="104" spans="1:23" x14ac:dyDescent="0.25">
      <c r="A104" s="8" t="s">
        <v>150</v>
      </c>
      <c r="B104" s="1">
        <v>804</v>
      </c>
      <c r="C104" s="1">
        <v>60</v>
      </c>
    </row>
    <row r="105" spans="1:23" x14ac:dyDescent="0.25">
      <c r="A105" s="8" t="s">
        <v>151</v>
      </c>
      <c r="B105" s="1">
        <v>805</v>
      </c>
      <c r="C105" s="1">
        <v>60</v>
      </c>
    </row>
    <row r="106" spans="1:23" x14ac:dyDescent="0.25">
      <c r="A106" s="8" t="s">
        <v>152</v>
      </c>
      <c r="B106" s="1">
        <v>806</v>
      </c>
      <c r="C106" s="1">
        <v>60</v>
      </c>
    </row>
    <row r="107" spans="1:23" x14ac:dyDescent="0.25">
      <c r="A107" s="8" t="s">
        <v>153</v>
      </c>
      <c r="B107" s="1">
        <v>807</v>
      </c>
      <c r="C107" s="1">
        <v>60</v>
      </c>
    </row>
    <row r="108" spans="1:23" x14ac:dyDescent="0.25">
      <c r="A108" s="8" t="s">
        <v>154</v>
      </c>
      <c r="B108" s="1">
        <v>811</v>
      </c>
      <c r="C108" s="1">
        <v>80</v>
      </c>
    </row>
    <row r="109" spans="1:23" x14ac:dyDescent="0.25">
      <c r="A109" s="8" t="s">
        <v>155</v>
      </c>
      <c r="B109" s="1">
        <v>812</v>
      </c>
      <c r="C109" s="1">
        <v>80</v>
      </c>
    </row>
    <row r="110" spans="1:23" x14ac:dyDescent="0.25">
      <c r="A110" s="8" t="s">
        <v>156</v>
      </c>
      <c r="B110" s="1">
        <v>813</v>
      </c>
      <c r="C110" s="1">
        <v>80</v>
      </c>
    </row>
    <row r="111" spans="1:23" x14ac:dyDescent="0.25">
      <c r="A111" s="8" t="s">
        <v>157</v>
      </c>
      <c r="B111" s="1">
        <v>814</v>
      </c>
      <c r="C111" s="1">
        <v>60</v>
      </c>
    </row>
    <row r="112" spans="1:23" x14ac:dyDescent="0.25">
      <c r="A112" s="8" t="s">
        <v>158</v>
      </c>
      <c r="B112" s="1">
        <v>815</v>
      </c>
      <c r="C112" s="1">
        <v>60</v>
      </c>
    </row>
    <row r="113" spans="1:3" x14ac:dyDescent="0.25">
      <c r="A113" s="8" t="s">
        <v>159</v>
      </c>
      <c r="B113" s="1">
        <v>816</v>
      </c>
      <c r="C113" s="1">
        <v>60</v>
      </c>
    </row>
    <row r="114" spans="1:3" x14ac:dyDescent="0.25">
      <c r="A114" s="8" t="s">
        <v>160</v>
      </c>
      <c r="B114" s="1">
        <v>817</v>
      </c>
      <c r="C114" s="1">
        <v>60</v>
      </c>
    </row>
    <row r="115" spans="1:3" x14ac:dyDescent="0.25">
      <c r="A115" s="8" t="s">
        <v>180</v>
      </c>
      <c r="B115" s="1" t="s">
        <v>179</v>
      </c>
      <c r="C115" s="1">
        <v>40</v>
      </c>
    </row>
    <row r="116" spans="1:3" x14ac:dyDescent="0.25">
      <c r="A116" s="8" t="s">
        <v>181</v>
      </c>
      <c r="B116" s="1" t="s">
        <v>179</v>
      </c>
      <c r="C116" s="1">
        <v>40</v>
      </c>
    </row>
    <row r="117" spans="1:3" x14ac:dyDescent="0.25">
      <c r="A117" s="8" t="s">
        <v>182</v>
      </c>
      <c r="B117" s="1" t="s">
        <v>179</v>
      </c>
      <c r="C117" s="1">
        <v>40</v>
      </c>
    </row>
    <row r="118" spans="1:3" x14ac:dyDescent="0.25">
      <c r="A118" s="8" t="s">
        <v>183</v>
      </c>
      <c r="B118" s="1" t="s">
        <v>179</v>
      </c>
      <c r="C118" s="1">
        <v>20</v>
      </c>
    </row>
    <row r="119" spans="1:3" x14ac:dyDescent="0.25">
      <c r="A119" s="8" t="s">
        <v>184</v>
      </c>
      <c r="B119" s="1" t="s">
        <v>179</v>
      </c>
      <c r="C119" s="1">
        <v>20</v>
      </c>
    </row>
    <row r="120" spans="1:3" x14ac:dyDescent="0.25">
      <c r="A120" s="8" t="s">
        <v>185</v>
      </c>
      <c r="B120" s="1" t="s">
        <v>179</v>
      </c>
      <c r="C120" s="1">
        <v>20</v>
      </c>
    </row>
    <row r="121" spans="1:3" x14ac:dyDescent="0.25">
      <c r="A121" s="8" t="s">
        <v>186</v>
      </c>
      <c r="B121" s="1" t="s">
        <v>179</v>
      </c>
      <c r="C121" s="1">
        <v>20</v>
      </c>
    </row>
    <row r="122" spans="1:3" x14ac:dyDescent="0.25">
      <c r="A122" s="8" t="s">
        <v>187</v>
      </c>
      <c r="B122" s="1" t="s">
        <v>179</v>
      </c>
      <c r="C122" s="1">
        <v>20</v>
      </c>
    </row>
    <row r="123" spans="1:3" x14ac:dyDescent="0.25">
      <c r="A123" s="8" t="s">
        <v>188</v>
      </c>
      <c r="B123" s="1" t="s">
        <v>179</v>
      </c>
      <c r="C123" s="1">
        <v>20</v>
      </c>
    </row>
    <row r="124" spans="1:3" x14ac:dyDescent="0.25">
      <c r="A124" s="8" t="s">
        <v>189</v>
      </c>
      <c r="B124" s="1" t="s">
        <v>179</v>
      </c>
      <c r="C124" s="1">
        <v>20</v>
      </c>
    </row>
    <row r="125" spans="1:3" x14ac:dyDescent="0.25">
      <c r="A125" s="8" t="s">
        <v>190</v>
      </c>
      <c r="B125" s="1" t="s">
        <v>179</v>
      </c>
      <c r="C125" s="1">
        <v>20</v>
      </c>
    </row>
    <row r="126" spans="1:3" x14ac:dyDescent="0.25">
      <c r="A126" s="8" t="s">
        <v>191</v>
      </c>
      <c r="B126" s="1" t="s">
        <v>179</v>
      </c>
      <c r="C126" s="1">
        <v>20</v>
      </c>
    </row>
    <row r="127" spans="1:3" x14ac:dyDescent="0.25">
      <c r="A127" s="8" t="s">
        <v>192</v>
      </c>
      <c r="B127" s="1" t="s">
        <v>179</v>
      </c>
      <c r="C127" s="1">
        <v>20</v>
      </c>
    </row>
    <row r="128" spans="1:3" x14ac:dyDescent="0.25">
      <c r="A128" s="8" t="s">
        <v>193</v>
      </c>
      <c r="B128" s="1" t="s">
        <v>179</v>
      </c>
      <c r="C128" s="1">
        <v>20</v>
      </c>
    </row>
    <row r="129" spans="1:3" x14ac:dyDescent="0.25">
      <c r="A129" s="8" t="s">
        <v>194</v>
      </c>
      <c r="B129" s="1" t="s">
        <v>179</v>
      </c>
      <c r="C129" s="1">
        <v>20</v>
      </c>
    </row>
    <row r="130" spans="1:3" x14ac:dyDescent="0.25">
      <c r="A130" s="8" t="s">
        <v>195</v>
      </c>
      <c r="B130" s="1" t="s">
        <v>179</v>
      </c>
      <c r="C130" s="1">
        <v>20</v>
      </c>
    </row>
    <row r="131" spans="1:3" x14ac:dyDescent="0.25">
      <c r="A131" s="8" t="s">
        <v>196</v>
      </c>
      <c r="B131" s="1" t="s">
        <v>179</v>
      </c>
      <c r="C131" s="1">
        <v>60</v>
      </c>
    </row>
    <row r="132" spans="1:3" x14ac:dyDescent="0.25">
      <c r="A132" s="8" t="s">
        <v>197</v>
      </c>
      <c r="B132" s="1" t="s">
        <v>179</v>
      </c>
      <c r="C132" s="1">
        <v>60</v>
      </c>
    </row>
    <row r="133" spans="1:3" x14ac:dyDescent="0.25">
      <c r="A133" s="8" t="s">
        <v>198</v>
      </c>
      <c r="B133" s="1" t="s">
        <v>179</v>
      </c>
      <c r="C133" s="1">
        <v>60</v>
      </c>
    </row>
    <row r="134" spans="1:3" x14ac:dyDescent="0.25">
      <c r="A134" s="8" t="s">
        <v>199</v>
      </c>
      <c r="B134" s="1" t="s">
        <v>179</v>
      </c>
      <c r="C134" s="1">
        <v>40</v>
      </c>
    </row>
    <row r="135" spans="1:3" x14ac:dyDescent="0.25">
      <c r="A135" s="8" t="s">
        <v>200</v>
      </c>
      <c r="B135" s="1" t="s">
        <v>179</v>
      </c>
      <c r="C135" s="1">
        <v>40</v>
      </c>
    </row>
    <row r="136" spans="1:3" x14ac:dyDescent="0.25">
      <c r="A136" s="8" t="s">
        <v>201</v>
      </c>
      <c r="B136" s="1" t="s">
        <v>179</v>
      </c>
      <c r="C136" s="1">
        <v>40</v>
      </c>
    </row>
    <row r="137" spans="1:3" x14ac:dyDescent="0.25">
      <c r="A137" s="8" t="s">
        <v>202</v>
      </c>
      <c r="B137" s="1" t="s">
        <v>179</v>
      </c>
      <c r="C137" s="1">
        <v>40</v>
      </c>
    </row>
    <row r="138" spans="1:3" x14ac:dyDescent="0.25">
      <c r="A138" s="8" t="s">
        <v>203</v>
      </c>
      <c r="B138" s="1" t="s">
        <v>179</v>
      </c>
      <c r="C138" s="1">
        <v>40</v>
      </c>
    </row>
    <row r="139" spans="1:3" x14ac:dyDescent="0.25">
      <c r="A139" s="8" t="s">
        <v>204</v>
      </c>
      <c r="B139" s="1" t="s">
        <v>179</v>
      </c>
      <c r="C139" s="1">
        <v>40</v>
      </c>
    </row>
    <row r="140" spans="1:3" x14ac:dyDescent="0.25">
      <c r="A140" s="8" t="s">
        <v>205</v>
      </c>
      <c r="B140" s="1" t="s">
        <v>179</v>
      </c>
      <c r="C140" s="1">
        <v>40</v>
      </c>
    </row>
    <row r="141" spans="1:3" x14ac:dyDescent="0.25">
      <c r="A141" s="8" t="s">
        <v>206</v>
      </c>
      <c r="B141" s="1" t="s">
        <v>179</v>
      </c>
      <c r="C141" s="1">
        <v>40</v>
      </c>
    </row>
    <row r="142" spans="1:3" x14ac:dyDescent="0.25">
      <c r="A142" s="8" t="s">
        <v>207</v>
      </c>
      <c r="B142" s="1" t="s">
        <v>179</v>
      </c>
      <c r="C142" s="1">
        <v>40</v>
      </c>
    </row>
    <row r="143" spans="1:3" x14ac:dyDescent="0.25">
      <c r="A143" s="8" t="s">
        <v>208</v>
      </c>
      <c r="B143" s="1" t="s">
        <v>179</v>
      </c>
      <c r="C143" s="1">
        <v>40</v>
      </c>
    </row>
    <row r="144" spans="1:3" x14ac:dyDescent="0.25">
      <c r="A144" s="8" t="s">
        <v>209</v>
      </c>
      <c r="B144" s="1" t="s">
        <v>179</v>
      </c>
      <c r="C144" s="1">
        <v>40</v>
      </c>
    </row>
    <row r="145" spans="1:3" x14ac:dyDescent="0.25">
      <c r="A145" s="8" t="s">
        <v>210</v>
      </c>
      <c r="B145" s="1" t="s">
        <v>179</v>
      </c>
      <c r="C145" s="1">
        <v>40</v>
      </c>
    </row>
    <row r="146" spans="1:3" x14ac:dyDescent="0.25">
      <c r="A146" s="8" t="s">
        <v>211</v>
      </c>
      <c r="B146" s="1" t="s">
        <v>179</v>
      </c>
      <c r="C146" s="1">
        <v>40</v>
      </c>
    </row>
  </sheetData>
  <sheetProtection sheet="1" objects="1" scenarios="1"/>
  <mergeCells count="5">
    <mergeCell ref="E1:G1"/>
    <mergeCell ref="I1:K1"/>
    <mergeCell ref="M1:Q1"/>
    <mergeCell ref="S1:W1"/>
    <mergeCell ref="A1:B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33:W33"/>
  <sheetViews>
    <sheetView zoomScaleNormal="100" workbookViewId="0">
      <selection activeCell="F35" sqref="F35"/>
    </sheetView>
  </sheetViews>
  <sheetFormatPr baseColWidth="10" defaultRowHeight="15" x14ac:dyDescent="0.25"/>
  <sheetData>
    <row r="33" spans="1:23" ht="36" x14ac:dyDescent="0.55000000000000004">
      <c r="A33" s="106" t="s">
        <v>230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</row>
  </sheetData>
  <sheetProtection algorithmName="SHA-512" hashValue="DPsHVreFybULPnD9sR9zjnZgj5NEaM58z6CgMelMnHLFOPTyCeU42Zok79gEM2amy7ZB8vwrNHB8j/2+8iHomQ==" saltValue="kyuX9h71UdjwnKp9uQniZQ==" spinCount="100000" sheet="1" objects="1" scenarios="1" selectLockedCells="1" pivotTables="0" selectUnlockedCells="1"/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Y 4 S L V c H o b u W l A A A A 9 g A A A B I A H A B D b 2 5 m a W c v U G F j a 2 F n Z S 5 4 b W w g o h g A K K A U A A A A A A A A A A A A A A A A A A A A A A A A A A A A h Y 9 L C s I w G I S v U r J v X o J I + Z s u 1 J 0 F Q R C 3 I Y 1 t s E 2 l S U 3 v 5 s I j e Q U r W n X n c m a + g Z n 7 9 Q b Z 0 N T R R X f O t D Z F D F M U a a v a w t g y R b 0 / x g u U C d h K d Z K l j k b Y u m R w J k W V 9 + e E k B A C D j P c d i X h l D J y y D c 7 V e l G x s Y 6 L 6 3 S 6 N M q / r e Q g P 1 r j O C Y M Y b n l G M K Z D I h N / Y L 8 H H v M / 0 x Y d n X v u + 0 K H S 8 W g O Z J J D 3 B / E A U E s D B B Q A A g A I A G O E i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j h I t V K I p H u A 4 A A A A R A A A A E w A c A E Z v c m 1 1 b G F z L 1 N l Y 3 R p b 2 4 x L m 0 g o h g A K K A U A A A A A A A A A A A A A A A A A A A A A A A A A A A A K 0 5 N L s n M z 1 M I h t C G 1 g B Q S w E C L Q A U A A I A C A B j h I t V w e h u 5 a U A A A D 2 A A A A E g A A A A A A A A A A A A A A A A A A A A A A Q 2 9 u Z m l n L 1 B h Y 2 t h Z 2 U u e G 1 s U E s B A i 0 A F A A C A A g A Y 4 S L V Q / K 6 a u k A A A A 6 Q A A A B M A A A A A A A A A A A A A A A A A 8 Q A A A F t D b 2 5 0 Z W 5 0 X 1 R 5 c G V z X S 5 4 b W x Q S w E C L Q A U A A I A C A B j h I t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C t R 6 + y c 3 q E K u q a 2 6 3 f M i h A A A A A A C A A A A A A A Q Z g A A A A E A A C A A A A A e W 2 + 4 m m p r f c 1 p B z O U t E q X e 8 Y U V C o U S 4 Q w l u r W G o c Q b A A A A A A O g A A A A A I A A C A A A A D M 5 w z 0 W / B w / 7 p P E 1 U D F t 3 L m n O Q O q U 3 9 n T J 7 O h t S h 2 P R l A A A A C 8 X F C / Z E 9 y N m B P k B v 3 / w n O a M Q 8 5 A 8 t C + a A 3 Q x R T L V E 1 j v V W h U U a + 9 G 6 z b 4 o G P A P f 0 L P M 7 O U C f C h m 4 O S U f c r k 6 7 J / 0 u t + o 6 3 a s 8 C f s w R 6 f k 7 E A A A A C T a m Y a O r L A z P W E x m b 1 7 / X 9 H M T 3 y z A F e 1 a S 0 K p a j D C X 6 / D W t a y l h O S p v A o 9 / h 0 i p F j T y h I 5 M s r B T Y 8 k j g g 8 n 1 t I < / D a t a M a s h u p > 
</file>

<file path=customXml/itemProps1.xml><?xml version="1.0" encoding="utf-8"?>
<ds:datastoreItem xmlns:ds="http://schemas.openxmlformats.org/officeDocument/2006/customXml" ds:itemID="{A5CEE2AE-725C-4C9F-B9C4-11E6E615D47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BVBW Meldeliste</vt:lpstr>
      <vt:lpstr>Hilfstabelle</vt:lpstr>
      <vt:lpstr>Kurzanleitung</vt:lpstr>
      <vt:lpstr>'BVBW Meldeliste'!Druckbereich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Kurz</dc:creator>
  <cp:lastModifiedBy>Jörg Wagner</cp:lastModifiedBy>
  <cp:lastPrinted>2023-01-01T15:18:55Z</cp:lastPrinted>
  <dcterms:created xsi:type="dcterms:W3CDTF">2022-12-11T15:05:46Z</dcterms:created>
  <dcterms:modified xsi:type="dcterms:W3CDTF">2023-02-19T11:32:12Z</dcterms:modified>
</cp:coreProperties>
</file>